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'1'!$A$3:$M$110</definedName>
  </definedNames>
  <calcPr calcMode="manual" fullCalcOnLoad="1"/>
</workbook>
</file>

<file path=xl/sharedStrings.xml><?xml version="1.0" encoding="utf-8"?>
<sst xmlns="http://schemas.openxmlformats.org/spreadsheetml/2006/main" count="208" uniqueCount="196">
  <si>
    <t>470</t>
  </si>
  <si>
    <t/>
  </si>
  <si>
    <t>X</t>
  </si>
  <si>
    <t>040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</si>
  <si>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        </t>
  </si>
  <si>
    <t>за КОПФГ</t>
  </si>
  <si>
    <t>300</t>
  </si>
  <si>
    <t xml:space="preserve"> № 2м)</t>
  </si>
  <si>
    <t xml:space="preserve">   Продукти харчування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</si>
  <si>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</si>
  <si>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</si>
  <si>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 xml:space="preserve">  Оплата інших енергоносiїв та інших комунальних послуг</t>
  </si>
  <si>
    <t>Капiтальнi трансферти органам 
державного управлiння iнших рiвнiв</t>
  </si>
  <si>
    <t>420</t>
  </si>
  <si>
    <t>010</t>
  </si>
  <si>
    <t>350</t>
  </si>
  <si>
    <t xml:space="preserve">  Оплата енергосервісу</t>
  </si>
  <si>
    <t xml:space="preserve">Код та назва програмної класифікації видатків та кредитування державного бюджету         </t>
  </si>
  <si>
    <t>4113</t>
  </si>
  <si>
    <t>4210</t>
  </si>
  <si>
    <t>Залишок на початок                                            звітного року</t>
  </si>
  <si>
    <t>5000</t>
  </si>
  <si>
    <t>Продовження додатка 1</t>
  </si>
  <si>
    <t xml:space="preserve"> Виплата пенсій і допомоги</t>
  </si>
  <si>
    <t>660</t>
  </si>
  <si>
    <t>КЕКВ         та/або         ККК</t>
  </si>
  <si>
    <t>250</t>
  </si>
  <si>
    <t xml:space="preserve">  Оплата теплопостачання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</si>
  <si>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</si>
  <si>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</si>
  <si>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</si>
  <si>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</si>
  <si>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480</t>
  </si>
  <si>
    <t>Державна міграційна служба України</t>
  </si>
  <si>
    <t>Вікторія СТУС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</si>
  <si>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</si>
  <si>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</si>
  <si>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Головний бухгалтер</t>
  </si>
  <si>
    <t>630</t>
  </si>
  <si>
    <t>200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</si>
  <si>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</si>
  <si>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</si>
  <si>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</si>
  <si>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</si>
  <si>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</si>
  <si>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</si>
  <si>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</si>
  <si>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</si>
  <si>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 xml:space="preserve"> Надання внутрішніх кредитів</t>
  </si>
  <si>
    <t>340</t>
  </si>
  <si>
    <t>видатків та кредитування місцевих бюджетів)</t>
  </si>
  <si>
    <t xml:space="preserve">    Реконструкція та реставрація інших об’єктів </t>
  </si>
  <si>
    <t xml:space="preserve">  Заробiтна плата</t>
  </si>
  <si>
    <t xml:space="preserve"> Інші видатки</t>
  </si>
  <si>
    <t>4200</t>
  </si>
  <si>
    <t xml:space="preserve">          Капітальні видатки</t>
  </si>
  <si>
    <t xml:space="preserve">Періодичність: </t>
  </si>
  <si>
    <t>050</t>
  </si>
  <si>
    <t>460</t>
  </si>
  <si>
    <t xml:space="preserve">  Оплата електроенергії</t>
  </si>
  <si>
    <t>Одиниця виміру: грн, коп.</t>
  </si>
  <si>
    <t>310</t>
  </si>
  <si>
    <t>01001, м.Київ, вул. Володимирська, 9</t>
  </si>
  <si>
    <t>Додаток 1</t>
  </si>
  <si>
    <t xml:space="preserve">   Надання кредитів органам державного управління інших рівнів</t>
  </si>
  <si>
    <t>4110</t>
  </si>
  <si>
    <t>590</t>
  </si>
  <si>
    <t>Поточні трансферти органам державного управління інших рівнів</t>
  </si>
  <si>
    <t>Капiтальний ремонт</t>
  </si>
  <si>
    <t>490</t>
  </si>
  <si>
    <t xml:space="preserve">Реконструкція  та  реставрація </t>
  </si>
  <si>
    <t xml:space="preserve">  Суддівська винагорода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</si>
  <si>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</si>
  <si>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</si>
  <si>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</si>
  <si>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</si>
  <si>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620</t>
  </si>
  <si>
    <t>Код рядка</t>
  </si>
  <si>
    <t>560</t>
  </si>
  <si>
    <t>150</t>
  </si>
  <si>
    <t>Придбання основного капіталу</t>
  </si>
  <si>
    <t>(пiдпис)</t>
  </si>
  <si>
    <t xml:space="preserve"> Нерозподілені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</si>
  <si>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</si>
  <si>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</si>
  <si>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</si>
  <si>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</si>
  <si>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>530</t>
  </si>
  <si>
    <t>100</t>
  </si>
  <si>
    <t>Видатки та надання кредитів - усього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</si>
  <si>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</si>
  <si>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</si>
  <si>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(форма № 2д,</t>
  </si>
  <si>
    <t>Капітальні трансферти  урядам
 іноземних держав та міжнародним  організаціям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</si>
  <si>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</si>
  <si>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</si>
  <si>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</si>
  <si>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</si>
  <si>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</si>
  <si>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Організаційно-правова форма господарювання</t>
  </si>
  <si>
    <t xml:space="preserve">Нарахування на  оплату праці </t>
  </si>
  <si>
    <t>500</t>
  </si>
  <si>
    <t>130</t>
  </si>
  <si>
    <t xml:space="preserve">   Видатки на вiдрядження</t>
  </si>
  <si>
    <t>Сергій ДОНСЬКИЙ</t>
  </si>
  <si>
    <t>090</t>
  </si>
  <si>
    <t xml:space="preserve">   Капітальне будівництво (придбання) житла</t>
  </si>
  <si>
    <t>Субсидії та поточні трансферти підприємствам (установам, організаціям)</t>
  </si>
  <si>
    <t xml:space="preserve">   Капiтальний ремонт інших об'єктів</t>
  </si>
  <si>
    <t xml:space="preserve"> річна.</t>
  </si>
  <si>
    <t>4111</t>
  </si>
  <si>
    <t>220</t>
  </si>
  <si>
    <t>610</t>
  </si>
  <si>
    <t>Зовнішнє кредитування</t>
  </si>
  <si>
    <t xml:space="preserve"> Надання зовнішніх кредитів</t>
  </si>
  <si>
    <t>550</t>
  </si>
  <si>
    <t>160</t>
  </si>
  <si>
    <t>Оплата праці і нарахування на заробітну плату</t>
  </si>
  <si>
    <t>Керівник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</si>
  <si>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</si>
  <si>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</si>
  <si>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</si>
  <si>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</si>
  <si>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</si>
  <si>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</si>
  <si>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</si>
  <si>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</si>
  <si>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Власне ім’я ПРІЗВИЩЕ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</si>
  <si>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</si>
  <si>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</si>
  <si>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</si>
  <si>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</si>
  <si>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</si>
  <si>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</si>
  <si>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</si>
  <si>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</si>
  <si>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370</t>
  </si>
  <si>
    <t xml:space="preserve">Установа           </t>
  </si>
  <si>
    <t>280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</si>
  <si>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</si>
  <si>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</si>
  <si>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</si>
  <si>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9</t>
  </si>
  <si>
    <t>080</t>
  </si>
  <si>
    <t xml:space="preserve">            ______</t>
  </si>
  <si>
    <t>х</t>
  </si>
  <si>
    <t>600</t>
  </si>
  <si>
    <t>230</t>
  </si>
  <si>
    <t xml:space="preserve">Використання товарів і послуг </t>
  </si>
  <si>
    <t>Показники</t>
  </si>
  <si>
    <t>170</t>
  </si>
  <si>
    <t>540</t>
  </si>
  <si>
    <t>Створення державних запасів і резервів</t>
  </si>
  <si>
    <t>Коди</t>
  </si>
  <si>
    <t>37508470_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</si>
  <si>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</si>
  <si>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</si>
  <si>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</si>
  <si>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</si>
  <si>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650</t>
  </si>
  <si>
    <t>4112</t>
  </si>
  <si>
    <t>"___" ____________ 20___ року</t>
  </si>
  <si>
    <t>260</t>
  </si>
  <si>
    <t>100 Міністерство внутрішніх справ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</si>
  <si>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</si>
  <si>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</si>
  <si>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 xml:space="preserve">  Медикаменти та перев’язувальні матеріали</t>
  </si>
  <si>
    <t xml:space="preserve">до     Порядку      складання      бюджетної       звітності                                                      розпорядниками та одержувачами бюджетних коштів,                                                 звітності фондами загальнообов’язкового державного                              соціального і пенсійного страхування                                                                                               (пункт 1 розділу ІІ)
</t>
  </si>
  <si>
    <t>120</t>
  </si>
  <si>
    <t>510</t>
  </si>
  <si>
    <t>у тому числі:</t>
  </si>
  <si>
    <t>за КАТОТТГ</t>
  </si>
  <si>
    <t>410</t>
  </si>
  <si>
    <t>020</t>
  </si>
  <si>
    <t>квартальна (проміжна),</t>
  </si>
  <si>
    <t xml:space="preserve"> про надходження та використання коштів загального фонду</t>
  </si>
  <si>
    <t>Капітальні трансферти населенню</t>
  </si>
  <si>
    <t>UA80000000001078669</t>
  </si>
  <si>
    <t>360</t>
  </si>
  <si>
    <t>2022 р.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</si>
  <si>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</si>
  <si>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</si>
  <si>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</si>
  <si>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</si>
  <si>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</si>
  <si>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</si>
  <si>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</si>
  <si>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</si>
  <si>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</si>
  <si>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</si>
  <si>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 xml:space="preserve">   Оплата комунальних послуг та енергоносіїв</t>
  </si>
  <si>
    <t>180</t>
  </si>
  <si>
    <t>Орган державної влади</t>
  </si>
  <si>
    <t xml:space="preserve">  Оплата природного газу</t>
  </si>
  <si>
    <t xml:space="preserve">  Оплата водопостачання та водовiдведення</t>
  </si>
  <si>
    <t>Разом за КПКВ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</si>
</sst>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_-* #,##0.00&quot;р.&quot;_-;\-* #,##0.00&quot;р.&quot;_-;_-* &quot;-&quot;??&quot;р.&quot;_-;_-@_-"/>
    <numFmt numFmtId="181" formatCode="d\.m\.yyyy"/>
  </numFmts>
  <fonts count="5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20"/>
      <name val="Times New Roman"/>
      <family val="0"/>
    </font>
    <font>
      <b/>
      <sz val="16"/>
      <name val="Times New Roman"/>
      <family val="0"/>
    </font>
    <font>
      <b/>
      <u val="single"/>
      <sz val="16"/>
      <name val="Times New Roman"/>
      <family val="0"/>
    </font>
    <font>
      <sz val="11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1" fillId="34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4" fillId="3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49" fontId="10" fillId="0" borderId="1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6" fillId="0" borderId="0" xfId="0" applyNumberFormat="1" applyFont="1" applyFill="1" applyAlignment="1" applyProtection="1">
      <alignment horizontal="right"/>
      <protection/>
    </xf>
    <xf numFmtId="176" fontId="16" fillId="0" borderId="0" xfId="0" applyNumberFormat="1" applyFont="1" applyFill="1" applyAlignment="1" applyProtection="1">
      <alignment horizontal="center"/>
      <protection/>
    </xf>
    <xf numFmtId="176" fontId="16" fillId="0" borderId="0" xfId="0" applyNumberFormat="1" applyFont="1" applyFill="1" applyAlignment="1" applyProtection="1">
      <alignment/>
      <protection/>
    </xf>
    <xf numFmtId="176" fontId="16" fillId="0" borderId="0" xfId="0" applyNumberFormat="1" applyFont="1" applyFill="1" applyAlignment="1" applyProtection="1">
      <alignment horizontal="right" vertical="top" wrapText="1"/>
      <protection/>
    </xf>
    <xf numFmtId="176" fontId="5" fillId="0" borderId="0" xfId="0" applyNumberFormat="1" applyFont="1" applyFill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2" fillId="0" borderId="0" xfId="0" applyNumberFormat="1" applyFont="1" applyFill="1" applyAlignment="1" applyProtection="1">
      <alignment vertical="center" wrapText="1"/>
      <protection/>
    </xf>
    <xf numFmtId="176" fontId="12" fillId="0" borderId="0" xfId="0" applyNumberFormat="1" applyFont="1" applyFill="1" applyAlignment="1" applyProtection="1">
      <alignment horizontal="right"/>
      <protection/>
    </xf>
    <xf numFmtId="49" fontId="14" fillId="0" borderId="0" xfId="0" applyNumberFormat="1" applyFont="1" applyFill="1" applyAlignment="1" applyProtection="1">
      <alignment horizontal="center"/>
      <protection/>
    </xf>
    <xf numFmtId="176" fontId="17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 horizontal="right"/>
      <protection/>
    </xf>
    <xf numFmtId="49" fontId="18" fillId="0" borderId="0" xfId="0" applyNumberFormat="1" applyFont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NumberFormat="1" applyFont="1" applyAlignment="1">
      <alignment/>
    </xf>
    <xf numFmtId="49" fontId="13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right"/>
      <protection/>
    </xf>
    <xf numFmtId="0" fontId="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14" fillId="0" borderId="13" xfId="0" applyNumberFormat="1" applyFont="1" applyFill="1" applyBorder="1" applyAlignment="1" applyProtection="1">
      <alignment horizontal="center"/>
      <protection/>
    </xf>
    <xf numFmtId="176" fontId="1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 applyProtection="1">
      <alignment horizontal="center"/>
      <protection/>
    </xf>
    <xf numFmtId="176" fontId="16" fillId="0" borderId="13" xfId="0" applyNumberFormat="1" applyFont="1" applyFill="1" applyBorder="1" applyAlignment="1" applyProtection="1">
      <alignment horizontal="right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Fill="1" applyBorder="1" applyAlignment="1" applyProtection="1">
      <alignment horizontal="center"/>
      <protection/>
    </xf>
    <xf numFmtId="176" fontId="6" fillId="0" borderId="11" xfId="0" applyNumberFormat="1" applyFont="1" applyFill="1" applyBorder="1" applyAlignment="1" applyProtection="1">
      <alignment horizontal="right"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176" fontId="6" fillId="0" borderId="14" xfId="0" applyNumberFormat="1" applyFont="1" applyFill="1" applyBorder="1" applyAlignment="1" applyProtection="1">
      <alignment horizontal="right"/>
      <protection/>
    </xf>
    <xf numFmtId="1" fontId="6" fillId="0" borderId="13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Border="1" applyAlignment="1">
      <alignment horizontal="center"/>
    </xf>
    <xf numFmtId="176" fontId="16" fillId="0" borderId="13" xfId="0" applyNumberFormat="1" applyFont="1" applyFill="1" applyBorder="1" applyAlignment="1" applyProtection="1">
      <alignment horizontal="center" vertical="center"/>
      <protection/>
    </xf>
    <xf numFmtId="176" fontId="16" fillId="0" borderId="14" xfId="0" applyNumberFormat="1" applyFont="1" applyFill="1" applyBorder="1" applyAlignment="1" applyProtection="1">
      <alignment horizontal="right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171" fontId="16" fillId="0" borderId="16" xfId="0" applyNumberFormat="1" applyFont="1" applyFill="1" applyBorder="1" applyAlignment="1" applyProtection="1">
      <alignment horizontal="right"/>
      <protection/>
    </xf>
    <xf numFmtId="176" fontId="15" fillId="0" borderId="11" xfId="0" applyNumberFormat="1" applyFont="1" applyFill="1" applyBorder="1" applyAlignment="1" applyProtection="1">
      <alignment horizontal="right"/>
      <protection/>
    </xf>
    <xf numFmtId="49" fontId="13" fillId="0" borderId="17" xfId="0" applyNumberFormat="1" applyFont="1" applyFill="1" applyBorder="1" applyAlignment="1" applyProtection="1">
      <alignment horizontal="center" vertical="top" wrapText="1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49" fontId="16" fillId="0" borderId="18" xfId="0" applyNumberFormat="1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49" fontId="19" fillId="0" borderId="16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left" wrapText="1"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/>
      <protection/>
    </xf>
    <xf numFmtId="0" fontId="14" fillId="0" borderId="13" xfId="0" applyNumberFormat="1" applyFont="1" applyFill="1" applyBorder="1" applyAlignment="1" applyProtection="1">
      <alignment horizontal="left" wrapText="1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49" fontId="5" fillId="0" borderId="13" xfId="0" applyNumberFormat="1" applyFont="1" applyFill="1" applyBorder="1" applyAlignment="1" applyProtection="1">
      <alignment horizontal="left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10" xfId="0" applyFont="1" applyBorder="1" applyAlignment="1">
      <alignment horizontal="center"/>
    </xf>
    <xf numFmtId="49" fontId="8" fillId="0" borderId="16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9"/>
  <sheetViews>
    <sheetView tabSelected="1" zoomScale="70" zoomScaleNormal="70" zoomScalePageLayoutView="0" workbookViewId="0" topLeftCell="A3">
      <selection activeCell="P21" sqref="P21"/>
    </sheetView>
  </sheetViews>
  <sheetFormatPr defaultColWidth="9.125" defaultRowHeight="12.75"/>
  <cols>
    <col min="1" max="1" width="15.625" style="1" customWidth="1"/>
    <col min="2" max="2" width="20.875" style="1" customWidth="1"/>
    <col min="3" max="3" width="15.875" style="1" customWidth="1"/>
    <col min="4" max="4" width="26.125" style="1" customWidth="1"/>
    <col min="5" max="5" width="7.75390625" style="1" customWidth="1"/>
    <col min="6" max="6" width="12.125" style="1" customWidth="1"/>
    <col min="7" max="7" width="8.125" style="1" customWidth="1"/>
    <col min="8" max="8" width="28.00390625" style="1" customWidth="1"/>
    <col min="9" max="9" width="27.75390625" style="1" customWidth="1"/>
    <col min="10" max="10" width="28.625" style="1" customWidth="1"/>
    <col min="11" max="11" width="29.375" style="1" customWidth="1"/>
    <col min="12" max="12" width="26.00390625" style="1" customWidth="1"/>
    <col min="13" max="13" width="25.125" style="1" customWidth="1"/>
    <col min="14" max="14" width="9.625" style="1" customWidth="1"/>
    <col min="15" max="16384" width="9.125" style="1" customWidth="1"/>
  </cols>
  <sheetData>
    <row r="1" ht="6.75" customHeight="1"/>
    <row r="2" ht="21.75" customHeight="1"/>
    <row r="3" spans="6:13" ht="20.25">
      <c r="F3" s="2"/>
      <c r="G3" s="2"/>
      <c r="H3" s="2"/>
      <c r="I3" s="2"/>
      <c r="J3" s="3"/>
      <c r="K3" s="105" t="s">
        <v>63</v>
      </c>
      <c r="L3" s="105"/>
      <c r="M3" s="105"/>
    </row>
    <row r="4" spans="6:13" ht="96" customHeight="1">
      <c r="F4" s="2"/>
      <c r="G4" s="2"/>
      <c r="H4" s="2"/>
      <c r="I4" s="2"/>
      <c r="J4" s="4"/>
      <c r="K4" s="106" t="s">
        <v>167</v>
      </c>
      <c r="L4" s="106"/>
      <c r="M4" s="106"/>
    </row>
    <row r="5" spans="1:13" ht="18.75">
      <c r="A5" s="5"/>
      <c r="B5" s="6"/>
      <c r="C5" s="6"/>
      <c r="D5" s="7"/>
      <c r="E5" s="7"/>
      <c r="F5" s="7"/>
      <c r="G5" s="7"/>
      <c r="H5" s="7"/>
      <c r="I5" s="7"/>
      <c r="J5" s="7"/>
      <c r="K5" s="8"/>
      <c r="L5" s="107"/>
      <c r="M5" s="107"/>
    </row>
    <row r="6" spans="1:11" ht="25.5">
      <c r="A6" s="9"/>
      <c r="B6" s="9"/>
      <c r="C6" s="9"/>
      <c r="D6" s="9"/>
      <c r="E6" s="9"/>
      <c r="F6" s="9"/>
      <c r="H6" s="10" t="s">
        <v>44</v>
      </c>
      <c r="I6" s="9"/>
      <c r="J6" s="9"/>
      <c r="K6" s="9"/>
    </row>
    <row r="7" spans="1:13" ht="22.5" customHeight="1">
      <c r="A7" s="9"/>
      <c r="B7" s="9"/>
      <c r="C7" s="9"/>
      <c r="D7" s="108" t="s">
        <v>175</v>
      </c>
      <c r="E7" s="108"/>
      <c r="F7" s="108"/>
      <c r="G7" s="108"/>
      <c r="H7" s="108"/>
      <c r="I7" s="108"/>
      <c r="J7" s="11" t="s">
        <v>92</v>
      </c>
      <c r="K7" s="12" t="s">
        <v>7</v>
      </c>
      <c r="L7" s="13"/>
      <c r="M7" s="14"/>
    </row>
    <row r="8" spans="7:13" ht="20.25">
      <c r="G8" s="15" t="s">
        <v>132</v>
      </c>
      <c r="H8" s="16" t="s">
        <v>179</v>
      </c>
      <c r="I8" s="17"/>
      <c r="K8" s="18"/>
      <c r="M8" s="19" t="s">
        <v>153</v>
      </c>
    </row>
    <row r="9" spans="1:13" ht="21.75" customHeight="1">
      <c r="A9" s="20" t="s">
        <v>137</v>
      </c>
      <c r="B9" s="109" t="s">
        <v>33</v>
      </c>
      <c r="C9" s="109"/>
      <c r="D9" s="109"/>
      <c r="E9" s="109"/>
      <c r="F9" s="109"/>
      <c r="G9" s="109"/>
      <c r="H9" s="109"/>
      <c r="I9" s="109"/>
      <c r="J9" s="109"/>
      <c r="K9" s="109"/>
      <c r="L9" s="21" t="s">
        <v>74</v>
      </c>
      <c r="M9" s="97" t="s">
        <v>154</v>
      </c>
    </row>
    <row r="10" spans="1:13" ht="21.75" customHeight="1">
      <c r="A10" s="20" t="s">
        <v>91</v>
      </c>
      <c r="B10" s="110" t="s">
        <v>62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20" t="s">
        <v>171</v>
      </c>
      <c r="M10" s="98" t="s">
        <v>177</v>
      </c>
    </row>
    <row r="11" spans="1:13" ht="21.75" customHeight="1">
      <c r="A11" s="20" t="s">
        <v>99</v>
      </c>
      <c r="B11" s="23"/>
      <c r="C11" s="23"/>
      <c r="D11" s="12"/>
      <c r="E11" s="110" t="s">
        <v>192</v>
      </c>
      <c r="F11" s="110"/>
      <c r="G11" s="110"/>
      <c r="H11" s="110"/>
      <c r="I11" s="110"/>
      <c r="J11" s="110"/>
      <c r="K11" s="110"/>
      <c r="L11" s="20" t="s">
        <v>5</v>
      </c>
      <c r="M11" s="22">
        <v>410</v>
      </c>
    </row>
    <row r="12" spans="1:12" ht="21.75" customHeight="1">
      <c r="A12" s="112" t="s">
        <v>126</v>
      </c>
      <c r="B12" s="112"/>
      <c r="C12" s="112"/>
      <c r="D12" s="112"/>
      <c r="E12" s="112"/>
      <c r="F12" s="112"/>
      <c r="G12" s="112"/>
      <c r="H12" s="113"/>
      <c r="I12" s="99" t="s">
        <v>163</v>
      </c>
      <c r="J12" s="99"/>
      <c r="K12" s="99"/>
      <c r="L12" s="21"/>
    </row>
    <row r="13" spans="1:13" ht="78.75" customHeight="1">
      <c r="A13" s="100" t="s">
        <v>17</v>
      </c>
      <c r="B13" s="100"/>
      <c r="C13" s="100"/>
      <c r="D13" s="100"/>
      <c r="E13" s="100"/>
      <c r="F13" s="100"/>
      <c r="G13" s="100"/>
      <c r="H13" s="101"/>
      <c r="I13" s="111" t="s">
        <v>195</v>
      </c>
      <c r="J13" s="111"/>
      <c r="K13" s="111"/>
      <c r="L13" s="25"/>
      <c r="M13" s="26"/>
    </row>
    <row r="14" spans="1:12" ht="23.25" customHeight="1">
      <c r="A14" s="24" t="s">
        <v>90</v>
      </c>
      <c r="B14" s="24"/>
      <c r="C14" s="24"/>
      <c r="D14" s="24"/>
      <c r="E14" s="24"/>
      <c r="F14" s="24"/>
      <c r="G14" s="24"/>
      <c r="H14" s="20"/>
      <c r="I14" s="104" t="s">
        <v>1</v>
      </c>
      <c r="J14" s="104"/>
      <c r="K14" s="104"/>
      <c r="L14" s="20"/>
    </row>
    <row r="15" spans="1:13" ht="23.25" customHeight="1">
      <c r="A15" s="20" t="s">
        <v>4</v>
      </c>
      <c r="B15" s="20"/>
      <c r="C15" s="20"/>
      <c r="D15" s="20"/>
      <c r="E15" s="20"/>
      <c r="F15" s="20"/>
      <c r="G15" s="20"/>
      <c r="H15" s="20"/>
      <c r="I15" s="27"/>
      <c r="J15" s="27"/>
      <c r="K15" s="27"/>
      <c r="L15" s="24"/>
      <c r="M15" s="28"/>
    </row>
    <row r="16" spans="1:13" ht="22.5" customHeight="1">
      <c r="A16" s="20" t="s">
        <v>50</v>
      </c>
      <c r="B16" s="20"/>
      <c r="C16" s="20"/>
      <c r="D16" s="20"/>
      <c r="E16" s="20"/>
      <c r="F16" s="20"/>
      <c r="G16" s="20"/>
      <c r="H16" s="20"/>
      <c r="I16" s="114" t="s">
        <v>1</v>
      </c>
      <c r="J16" s="114"/>
      <c r="K16" s="114"/>
      <c r="L16" s="24"/>
      <c r="M16" s="28"/>
    </row>
    <row r="17" spans="1:13" ht="13.5" customHeight="1">
      <c r="A17" s="20"/>
      <c r="B17" s="20"/>
      <c r="C17" s="20"/>
      <c r="D17" s="29"/>
      <c r="E17" s="29"/>
      <c r="F17" s="29"/>
      <c r="G17" s="29"/>
      <c r="H17" s="30"/>
      <c r="L17" s="30"/>
      <c r="M17" s="28"/>
    </row>
    <row r="18" spans="4:12" ht="15.75" customHeight="1">
      <c r="D18" s="31"/>
      <c r="E18" s="31"/>
      <c r="F18" s="32"/>
      <c r="G18" s="32"/>
      <c r="H18" s="32"/>
      <c r="I18" s="32"/>
      <c r="J18" s="31"/>
      <c r="K18" s="12"/>
      <c r="L18" s="33"/>
    </row>
    <row r="19" spans="1:12" ht="18.75" customHeight="1">
      <c r="A19" s="34" t="s">
        <v>56</v>
      </c>
      <c r="B19" s="15"/>
      <c r="C19" s="34" t="s">
        <v>174</v>
      </c>
      <c r="D19" s="31"/>
      <c r="E19" s="31" t="s">
        <v>109</v>
      </c>
      <c r="F19" s="32"/>
      <c r="G19" s="32"/>
      <c r="H19" s="32"/>
      <c r="I19" s="32"/>
      <c r="J19" s="31"/>
      <c r="K19" s="12"/>
      <c r="L19" s="31"/>
    </row>
    <row r="20" spans="1:12" ht="24" customHeight="1">
      <c r="A20" s="34" t="s">
        <v>60</v>
      </c>
      <c r="B20" s="31"/>
      <c r="C20" s="20"/>
      <c r="D20" s="20"/>
      <c r="E20" s="20"/>
      <c r="F20" s="32"/>
      <c r="G20" s="32"/>
      <c r="H20" s="32"/>
      <c r="I20" s="32"/>
      <c r="J20" s="31"/>
      <c r="K20" s="31"/>
      <c r="L20" s="31"/>
    </row>
    <row r="21" spans="1:13" s="35" customFormat="1" ht="72.75" customHeight="1">
      <c r="A21" s="140" t="s">
        <v>149</v>
      </c>
      <c r="B21" s="140"/>
      <c r="C21" s="140"/>
      <c r="D21" s="140"/>
      <c r="E21" s="140"/>
      <c r="F21" s="94" t="s">
        <v>25</v>
      </c>
      <c r="G21" s="66" t="s">
        <v>77</v>
      </c>
      <c r="H21" s="66" t="s">
        <v>135</v>
      </c>
      <c r="I21" s="66" t="s">
        <v>28</v>
      </c>
      <c r="J21" s="66" t="s">
        <v>20</v>
      </c>
      <c r="K21" s="66" t="s">
        <v>9</v>
      </c>
      <c r="L21" s="66" t="s">
        <v>183</v>
      </c>
      <c r="M21" s="66" t="s">
        <v>128</v>
      </c>
    </row>
    <row r="22" spans="1:13" s="36" customFormat="1" ht="20.25" customHeight="1">
      <c r="A22" s="115">
        <v>1</v>
      </c>
      <c r="B22" s="115"/>
      <c r="C22" s="115"/>
      <c r="D22" s="115"/>
      <c r="E22" s="115"/>
      <c r="F22" s="67">
        <v>2</v>
      </c>
      <c r="G22" s="67">
        <v>3</v>
      </c>
      <c r="H22" s="67">
        <v>4</v>
      </c>
      <c r="I22" s="67">
        <v>5</v>
      </c>
      <c r="J22" s="67">
        <v>6</v>
      </c>
      <c r="K22" s="67">
        <v>7</v>
      </c>
      <c r="L22" s="67">
        <v>8</v>
      </c>
      <c r="M22" s="67" t="s">
        <v>142</v>
      </c>
    </row>
    <row r="23" spans="1:13" s="36" customFormat="1" ht="27" customHeight="1">
      <c r="A23" s="116" t="s">
        <v>89</v>
      </c>
      <c r="B23" s="116"/>
      <c r="C23" s="116"/>
      <c r="D23" s="116"/>
      <c r="E23" s="116"/>
      <c r="F23" s="68" t="s">
        <v>145</v>
      </c>
      <c r="G23" s="69" t="s">
        <v>14</v>
      </c>
      <c r="H23" s="70">
        <f>H25+H64+H84+H93+H96</f>
        <v>2007994400</v>
      </c>
      <c r="I23" s="70">
        <f>I27+I31+I34+I35+I39+I50+I51+I59+I95</f>
        <v>2007994400</v>
      </c>
      <c r="J23" s="70">
        <f>J25+J64+J84+J93+J96</f>
        <v>0</v>
      </c>
      <c r="K23" s="70">
        <f>K25+K64+K84+K93+K96</f>
        <v>1995663113.29</v>
      </c>
      <c r="L23" s="70">
        <f>L25+L64+L84+L93+L96</f>
        <v>1995663113.29</v>
      </c>
      <c r="M23" s="70">
        <f>J23+K23-L23</f>
        <v>0</v>
      </c>
    </row>
    <row r="24" spans="1:13" s="36" customFormat="1" ht="13.5" customHeight="1">
      <c r="A24" s="117" t="s">
        <v>170</v>
      </c>
      <c r="B24" s="117"/>
      <c r="C24" s="117"/>
      <c r="D24" s="117"/>
      <c r="E24" s="117"/>
      <c r="F24" s="85"/>
      <c r="G24" s="85"/>
      <c r="H24" s="86"/>
      <c r="I24" s="86"/>
      <c r="J24" s="86"/>
      <c r="K24" s="86"/>
      <c r="L24" s="86"/>
      <c r="M24" s="86"/>
    </row>
    <row r="25" spans="1:13" s="35" customFormat="1" ht="20.25" customHeight="1">
      <c r="A25" s="118" t="s">
        <v>40</v>
      </c>
      <c r="B25" s="118"/>
      <c r="C25" s="118"/>
      <c r="D25" s="118"/>
      <c r="E25" s="118"/>
      <c r="F25" s="82">
        <v>2000</v>
      </c>
      <c r="G25" s="83" t="s">
        <v>173</v>
      </c>
      <c r="H25" s="84">
        <f>H26+H32+H52+H55+H59+H63</f>
        <v>2004626500</v>
      </c>
      <c r="I25" s="84">
        <v>0</v>
      </c>
      <c r="J25" s="84">
        <f>J26+J32+J52+J55+J59+J63</f>
        <v>0</v>
      </c>
      <c r="K25" s="84">
        <f>K26+K32+K52+K55+K59+K63</f>
        <v>1992295285.78</v>
      </c>
      <c r="L25" s="84">
        <f>L26+L32+L52+L55+L59+L63</f>
        <v>1992295285.78</v>
      </c>
      <c r="M25" s="84">
        <f aca="true" t="shared" si="0" ref="M25:M42">J25+K25-L25</f>
        <v>0</v>
      </c>
    </row>
    <row r="26" spans="1:13" s="35" customFormat="1" ht="20.25" customHeight="1">
      <c r="A26" s="119" t="s">
        <v>117</v>
      </c>
      <c r="B26" s="119"/>
      <c r="C26" s="119"/>
      <c r="D26" s="119"/>
      <c r="E26" s="119"/>
      <c r="F26" s="71">
        <v>2100</v>
      </c>
      <c r="G26" s="69" t="s">
        <v>130</v>
      </c>
      <c r="H26" s="70">
        <f>H27+H31</f>
        <v>1566080400</v>
      </c>
      <c r="I26" s="70">
        <v>0</v>
      </c>
      <c r="J26" s="70">
        <f>J27+J31</f>
        <v>0</v>
      </c>
      <c r="K26" s="70">
        <f>K27+K31</f>
        <v>1565642099.9</v>
      </c>
      <c r="L26" s="70">
        <f>L27+L31</f>
        <v>1565642099.9</v>
      </c>
      <c r="M26" s="70">
        <f t="shared" si="0"/>
        <v>0</v>
      </c>
    </row>
    <row r="27" spans="1:13" s="35" customFormat="1" ht="24.75" customHeight="1">
      <c r="A27" s="120" t="s">
        <v>45</v>
      </c>
      <c r="B27" s="120"/>
      <c r="C27" s="120"/>
      <c r="D27" s="120"/>
      <c r="E27" s="120"/>
      <c r="F27" s="72">
        <v>2110</v>
      </c>
      <c r="G27" s="73" t="s">
        <v>3</v>
      </c>
      <c r="H27" s="74">
        <f>H28+H29+H30</f>
        <v>1289511100</v>
      </c>
      <c r="I27" s="74">
        <v>1289511100</v>
      </c>
      <c r="J27" s="74">
        <f>J28+J29+J30</f>
        <v>0</v>
      </c>
      <c r="K27" s="74">
        <f>K28+K29+K30</f>
        <v>1289511099.98</v>
      </c>
      <c r="L27" s="74">
        <f>L28+L29+L30</f>
        <v>1289511099.98</v>
      </c>
      <c r="M27" s="74">
        <f t="shared" si="0"/>
        <v>0</v>
      </c>
    </row>
    <row r="28" spans="1:13" s="35" customFormat="1" ht="24" customHeight="1">
      <c r="A28" s="103" t="s">
        <v>52</v>
      </c>
      <c r="B28" s="103"/>
      <c r="C28" s="103"/>
      <c r="D28" s="103"/>
      <c r="E28" s="103"/>
      <c r="F28" s="75">
        <v>2111</v>
      </c>
      <c r="G28" s="76" t="s">
        <v>57</v>
      </c>
      <c r="H28" s="77">
        <v>1289511100</v>
      </c>
      <c r="I28" s="77">
        <v>0</v>
      </c>
      <c r="J28" s="77">
        <v>0</v>
      </c>
      <c r="K28" s="77">
        <v>1289511099.98</v>
      </c>
      <c r="L28" s="77">
        <v>1289511099.98</v>
      </c>
      <c r="M28" s="77">
        <f t="shared" si="0"/>
        <v>0</v>
      </c>
    </row>
    <row r="29" spans="1:13" s="35" customFormat="1" ht="21" customHeight="1">
      <c r="A29" s="103" t="s">
        <v>31</v>
      </c>
      <c r="B29" s="103"/>
      <c r="C29" s="103"/>
      <c r="D29" s="103"/>
      <c r="E29" s="103"/>
      <c r="F29" s="75">
        <v>2112</v>
      </c>
      <c r="G29" s="76" t="s">
        <v>120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f t="shared" si="0"/>
        <v>0</v>
      </c>
    </row>
    <row r="30" spans="1:13" ht="22.5" customHeight="1">
      <c r="A30" s="102" t="s">
        <v>71</v>
      </c>
      <c r="B30" s="103"/>
      <c r="C30" s="103"/>
      <c r="D30" s="103"/>
      <c r="E30" s="103"/>
      <c r="F30" s="75">
        <v>2113</v>
      </c>
      <c r="G30" s="91" t="s">
        <v>185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f t="shared" si="0"/>
        <v>0</v>
      </c>
    </row>
    <row r="31" spans="1:13" s="35" customFormat="1" ht="20.25" customHeight="1">
      <c r="A31" s="120" t="s">
        <v>100</v>
      </c>
      <c r="B31" s="120"/>
      <c r="C31" s="120"/>
      <c r="D31" s="120"/>
      <c r="E31" s="120"/>
      <c r="F31" s="72">
        <v>2120</v>
      </c>
      <c r="G31" s="79" t="s">
        <v>143</v>
      </c>
      <c r="H31" s="93">
        <v>276569300</v>
      </c>
      <c r="I31" s="93">
        <v>276569300</v>
      </c>
      <c r="J31" s="93">
        <v>0</v>
      </c>
      <c r="K31" s="93">
        <v>276130999.92</v>
      </c>
      <c r="L31" s="93">
        <v>276130999.92</v>
      </c>
      <c r="M31" s="93">
        <f t="shared" si="0"/>
        <v>0</v>
      </c>
    </row>
    <row r="32" spans="1:13" s="35" customFormat="1" ht="23.25" customHeight="1">
      <c r="A32" s="121" t="s">
        <v>148</v>
      </c>
      <c r="B32" s="121"/>
      <c r="C32" s="121"/>
      <c r="D32" s="121"/>
      <c r="E32" s="121"/>
      <c r="F32" s="71">
        <v>2200</v>
      </c>
      <c r="G32" s="80" t="s">
        <v>105</v>
      </c>
      <c r="H32" s="70">
        <f>H33+H34+H35+H36+H37+H38+H39+H49</f>
        <v>434153100</v>
      </c>
      <c r="I32" s="70">
        <v>0</v>
      </c>
      <c r="J32" s="70">
        <f>J33+J34+J35+J36+J37+J38+J39+J49</f>
        <v>0</v>
      </c>
      <c r="K32" s="70">
        <f>K33+K34+K35+K36+K37+K38+K39+K49</f>
        <v>423350616.16</v>
      </c>
      <c r="L32" s="70">
        <f>L33+L34+L35+L36+L37+L38+L39+L49</f>
        <v>423350616.16</v>
      </c>
      <c r="M32" s="70">
        <f t="shared" si="0"/>
        <v>0</v>
      </c>
    </row>
    <row r="33" spans="1:13" s="35" customFormat="1" ht="21" customHeight="1">
      <c r="A33" s="120" t="s">
        <v>125</v>
      </c>
      <c r="B33" s="120"/>
      <c r="C33" s="120"/>
      <c r="D33" s="120"/>
      <c r="E33" s="120"/>
      <c r="F33" s="72">
        <v>2210</v>
      </c>
      <c r="G33" s="79" t="s">
        <v>88</v>
      </c>
      <c r="H33" s="74">
        <v>115853300</v>
      </c>
      <c r="I33" s="74">
        <v>0</v>
      </c>
      <c r="J33" s="74">
        <v>0</v>
      </c>
      <c r="K33" s="74">
        <v>115592843.87</v>
      </c>
      <c r="L33" s="74">
        <v>115592843.87</v>
      </c>
      <c r="M33" s="74">
        <f t="shared" si="0"/>
        <v>0</v>
      </c>
    </row>
    <row r="34" spans="1:13" s="35" customFormat="1" ht="22.5" customHeight="1">
      <c r="A34" s="120" t="s">
        <v>166</v>
      </c>
      <c r="B34" s="120"/>
      <c r="C34" s="120"/>
      <c r="D34" s="120"/>
      <c r="E34" s="120"/>
      <c r="F34" s="72">
        <v>2220</v>
      </c>
      <c r="G34" s="79" t="s">
        <v>29</v>
      </c>
      <c r="H34" s="74">
        <v>148200</v>
      </c>
      <c r="I34" s="74">
        <v>148200</v>
      </c>
      <c r="J34" s="74">
        <v>0</v>
      </c>
      <c r="K34" s="74">
        <v>148199.99</v>
      </c>
      <c r="L34" s="74">
        <v>148199.99</v>
      </c>
      <c r="M34" s="74">
        <f t="shared" si="0"/>
        <v>0</v>
      </c>
    </row>
    <row r="35" spans="1:13" s="35" customFormat="1" ht="24" customHeight="1">
      <c r="A35" s="120" t="s">
        <v>8</v>
      </c>
      <c r="B35" s="120"/>
      <c r="C35" s="120"/>
      <c r="D35" s="120"/>
      <c r="E35" s="120"/>
      <c r="F35" s="72">
        <v>2230</v>
      </c>
      <c r="G35" s="79" t="s">
        <v>168</v>
      </c>
      <c r="H35" s="74">
        <v>1302100</v>
      </c>
      <c r="I35" s="74">
        <v>1302100</v>
      </c>
      <c r="J35" s="74">
        <v>0</v>
      </c>
      <c r="K35" s="74">
        <v>1289414.81</v>
      </c>
      <c r="L35" s="74">
        <v>1289414.81</v>
      </c>
      <c r="M35" s="74">
        <f t="shared" si="0"/>
        <v>0</v>
      </c>
    </row>
    <row r="36" spans="1:13" s="35" customFormat="1" ht="20.25" customHeight="1">
      <c r="A36" s="120" t="s">
        <v>182</v>
      </c>
      <c r="B36" s="120"/>
      <c r="C36" s="120"/>
      <c r="D36" s="120"/>
      <c r="E36" s="120"/>
      <c r="F36" s="72">
        <v>2240</v>
      </c>
      <c r="G36" s="79" t="s">
        <v>102</v>
      </c>
      <c r="H36" s="74">
        <v>224602200</v>
      </c>
      <c r="I36" s="74">
        <v>0</v>
      </c>
      <c r="J36" s="74">
        <v>0</v>
      </c>
      <c r="K36" s="74">
        <v>224387943.67</v>
      </c>
      <c r="L36" s="74">
        <v>224387943.67</v>
      </c>
      <c r="M36" s="74">
        <f t="shared" si="0"/>
        <v>0</v>
      </c>
    </row>
    <row r="37" spans="1:13" s="35" customFormat="1" ht="24.75" customHeight="1">
      <c r="A37" s="120" t="s">
        <v>103</v>
      </c>
      <c r="B37" s="120"/>
      <c r="C37" s="120"/>
      <c r="D37" s="120"/>
      <c r="E37" s="120"/>
      <c r="F37" s="72">
        <v>2250</v>
      </c>
      <c r="G37" s="79" t="s">
        <v>41</v>
      </c>
      <c r="H37" s="74">
        <v>1334600</v>
      </c>
      <c r="I37" s="74">
        <v>0</v>
      </c>
      <c r="J37" s="74">
        <v>0</v>
      </c>
      <c r="K37" s="74">
        <v>1265346.97</v>
      </c>
      <c r="L37" s="74">
        <v>1265346.97</v>
      </c>
      <c r="M37" s="74">
        <f t="shared" si="0"/>
        <v>0</v>
      </c>
    </row>
    <row r="38" spans="1:13" s="35" customFormat="1" ht="21.75" customHeight="1">
      <c r="A38" s="120" t="s">
        <v>141</v>
      </c>
      <c r="B38" s="120"/>
      <c r="C38" s="120"/>
      <c r="D38" s="120"/>
      <c r="E38" s="120"/>
      <c r="F38" s="72">
        <v>2260</v>
      </c>
      <c r="G38" s="79" t="s">
        <v>79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f t="shared" si="0"/>
        <v>0</v>
      </c>
    </row>
    <row r="39" spans="1:13" s="35" customFormat="1" ht="22.5" customHeight="1">
      <c r="A39" s="120" t="s">
        <v>190</v>
      </c>
      <c r="B39" s="120"/>
      <c r="C39" s="120"/>
      <c r="D39" s="120"/>
      <c r="E39" s="120"/>
      <c r="F39" s="72">
        <v>2270</v>
      </c>
      <c r="G39" s="81" t="s">
        <v>116</v>
      </c>
      <c r="H39" s="74">
        <f>H40+H41+H42+H46+H47+H48</f>
        <v>89962700</v>
      </c>
      <c r="I39" s="74">
        <v>89962700</v>
      </c>
      <c r="J39" s="74">
        <f>J40+J41+J42+J46+J47+J48</f>
        <v>0</v>
      </c>
      <c r="K39" s="74">
        <f>K40+K41+K42+K46+K47+K48</f>
        <v>79821645.98</v>
      </c>
      <c r="L39" s="74">
        <f>L40+L41+L42+L46+L47+L48</f>
        <v>79821645.98</v>
      </c>
      <c r="M39" s="74">
        <f t="shared" si="0"/>
        <v>0</v>
      </c>
    </row>
    <row r="40" spans="1:13" s="35" customFormat="1" ht="19.5" customHeight="1">
      <c r="A40" s="103" t="s">
        <v>27</v>
      </c>
      <c r="B40" s="103"/>
      <c r="C40" s="103"/>
      <c r="D40" s="103"/>
      <c r="E40" s="103"/>
      <c r="F40" s="75">
        <v>2271</v>
      </c>
      <c r="G40" s="78" t="s">
        <v>150</v>
      </c>
      <c r="H40" s="77">
        <v>28627500</v>
      </c>
      <c r="I40" s="77">
        <v>0</v>
      </c>
      <c r="J40" s="77">
        <v>0</v>
      </c>
      <c r="K40" s="77">
        <v>27036463.11</v>
      </c>
      <c r="L40" s="77">
        <v>27036463.11</v>
      </c>
      <c r="M40" s="77">
        <f t="shared" si="0"/>
        <v>0</v>
      </c>
    </row>
    <row r="41" spans="1:13" s="35" customFormat="1" ht="24.75" customHeight="1">
      <c r="A41" s="103" t="s">
        <v>194</v>
      </c>
      <c r="B41" s="103"/>
      <c r="C41" s="103"/>
      <c r="D41" s="103"/>
      <c r="E41" s="103"/>
      <c r="F41" s="75">
        <v>2272</v>
      </c>
      <c r="G41" s="78" t="s">
        <v>191</v>
      </c>
      <c r="H41" s="77">
        <v>1690000</v>
      </c>
      <c r="I41" s="77">
        <v>0</v>
      </c>
      <c r="J41" s="77">
        <v>0</v>
      </c>
      <c r="K41" s="77">
        <v>1392437.49</v>
      </c>
      <c r="L41" s="77">
        <v>1392437.49</v>
      </c>
      <c r="M41" s="77">
        <f t="shared" si="0"/>
        <v>0</v>
      </c>
    </row>
    <row r="42" spans="1:13" s="35" customFormat="1" ht="18.75" customHeight="1">
      <c r="A42" s="103" t="s">
        <v>59</v>
      </c>
      <c r="B42" s="103"/>
      <c r="C42" s="103"/>
      <c r="D42" s="103"/>
      <c r="E42" s="103"/>
      <c r="F42" s="75">
        <v>2273</v>
      </c>
      <c r="G42" s="78" t="s">
        <v>129</v>
      </c>
      <c r="H42" s="77">
        <v>41445700</v>
      </c>
      <c r="I42" s="77">
        <v>0</v>
      </c>
      <c r="J42" s="77">
        <v>0</v>
      </c>
      <c r="K42" s="77">
        <v>35055453.33</v>
      </c>
      <c r="L42" s="77">
        <v>35055453.33</v>
      </c>
      <c r="M42" s="77">
        <f t="shared" si="0"/>
        <v>0</v>
      </c>
    </row>
    <row r="43" ht="23.25" customHeight="1"/>
    <row r="44" spans="6:13" s="35" customFormat="1" ht="18" customHeight="1">
      <c r="F44" s="37"/>
      <c r="G44" s="37"/>
      <c r="H44" s="39"/>
      <c r="I44" s="96">
        <v>2</v>
      </c>
      <c r="J44" s="40"/>
      <c r="K44" s="40"/>
      <c r="L44" s="41"/>
      <c r="M44" s="42" t="s">
        <v>22</v>
      </c>
    </row>
    <row r="45" spans="1:13" s="35" customFormat="1" ht="17.25" customHeight="1">
      <c r="A45" s="122">
        <v>1</v>
      </c>
      <c r="B45" s="122"/>
      <c r="C45" s="122"/>
      <c r="D45" s="122"/>
      <c r="E45" s="122"/>
      <c r="F45" s="67">
        <v>2</v>
      </c>
      <c r="G45" s="67">
        <v>3</v>
      </c>
      <c r="H45" s="87">
        <v>4</v>
      </c>
      <c r="I45" s="95">
        <v>5</v>
      </c>
      <c r="J45" s="87">
        <v>6</v>
      </c>
      <c r="K45" s="87">
        <v>7</v>
      </c>
      <c r="L45" s="87">
        <v>8</v>
      </c>
      <c r="M45" s="87">
        <v>9</v>
      </c>
    </row>
    <row r="46" spans="1:13" s="35" customFormat="1" ht="18" customHeight="1">
      <c r="A46" s="103" t="s">
        <v>193</v>
      </c>
      <c r="B46" s="103"/>
      <c r="C46" s="103"/>
      <c r="D46" s="103"/>
      <c r="E46" s="103"/>
      <c r="F46" s="75">
        <v>2274</v>
      </c>
      <c r="G46" s="78" t="s">
        <v>39</v>
      </c>
      <c r="H46" s="77">
        <v>15994700</v>
      </c>
      <c r="I46" s="77">
        <v>0</v>
      </c>
      <c r="J46" s="77">
        <v>0</v>
      </c>
      <c r="K46" s="77">
        <v>14168169.15</v>
      </c>
      <c r="L46" s="77">
        <v>14168169.15</v>
      </c>
      <c r="M46" s="77">
        <f aca="true" t="shared" si="1" ref="M46:M86">J46+K46-L46</f>
        <v>0</v>
      </c>
    </row>
    <row r="47" spans="1:13" s="35" customFormat="1" ht="18" customHeight="1">
      <c r="A47" s="103" t="s">
        <v>11</v>
      </c>
      <c r="B47" s="103"/>
      <c r="C47" s="103"/>
      <c r="D47" s="103"/>
      <c r="E47" s="103"/>
      <c r="F47" s="75">
        <v>2275</v>
      </c>
      <c r="G47" s="78" t="s">
        <v>75</v>
      </c>
      <c r="H47" s="77">
        <v>2204800</v>
      </c>
      <c r="I47" s="77">
        <v>0</v>
      </c>
      <c r="J47" s="77">
        <v>0</v>
      </c>
      <c r="K47" s="77">
        <v>2169122.9</v>
      </c>
      <c r="L47" s="77">
        <v>2169122.9</v>
      </c>
      <c r="M47" s="77">
        <f t="shared" si="1"/>
        <v>0</v>
      </c>
    </row>
    <row r="48" spans="1:13" ht="19.5" customHeight="1">
      <c r="A48" s="103" t="s">
        <v>16</v>
      </c>
      <c r="B48" s="103"/>
      <c r="C48" s="103"/>
      <c r="D48" s="103"/>
      <c r="E48" s="103"/>
      <c r="F48" s="75">
        <v>2276</v>
      </c>
      <c r="G48" s="78" t="s">
        <v>111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f t="shared" si="1"/>
        <v>0</v>
      </c>
    </row>
    <row r="49" spans="1:13" s="35" customFormat="1" ht="33.75" customHeight="1">
      <c r="A49" s="123" t="s">
        <v>73</v>
      </c>
      <c r="B49" s="123"/>
      <c r="C49" s="123"/>
      <c r="D49" s="123"/>
      <c r="E49" s="123"/>
      <c r="F49" s="72">
        <v>2280</v>
      </c>
      <c r="G49" s="78" t="s">
        <v>147</v>
      </c>
      <c r="H49" s="74">
        <f>H50+H51</f>
        <v>950000</v>
      </c>
      <c r="I49" s="74">
        <v>0</v>
      </c>
      <c r="J49" s="74">
        <f>J50+J51</f>
        <v>0</v>
      </c>
      <c r="K49" s="74">
        <f>K50+K51</f>
        <v>845220.87</v>
      </c>
      <c r="L49" s="74">
        <f>L50+L51</f>
        <v>845220.87</v>
      </c>
      <c r="M49" s="74">
        <f t="shared" si="1"/>
        <v>0</v>
      </c>
    </row>
    <row r="50" spans="1:13" s="35" customFormat="1" ht="36.75" customHeight="1">
      <c r="A50" s="124" t="s">
        <v>47</v>
      </c>
      <c r="B50" s="124"/>
      <c r="C50" s="124"/>
      <c r="D50" s="124"/>
      <c r="E50" s="124"/>
      <c r="F50" s="75">
        <v>2281</v>
      </c>
      <c r="G50" s="79" t="s">
        <v>85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f t="shared" si="1"/>
        <v>0</v>
      </c>
    </row>
    <row r="51" spans="1:13" s="35" customFormat="1" ht="42.75" customHeight="1">
      <c r="A51" s="124" t="s">
        <v>157</v>
      </c>
      <c r="B51" s="124"/>
      <c r="C51" s="124"/>
      <c r="D51" s="124"/>
      <c r="E51" s="124"/>
      <c r="F51" s="75">
        <v>2282</v>
      </c>
      <c r="G51" s="78" t="s">
        <v>26</v>
      </c>
      <c r="H51" s="77">
        <v>950000</v>
      </c>
      <c r="I51" s="77">
        <v>950000</v>
      </c>
      <c r="J51" s="77">
        <v>0</v>
      </c>
      <c r="K51" s="77">
        <v>845220.87</v>
      </c>
      <c r="L51" s="77">
        <v>845220.87</v>
      </c>
      <c r="M51" s="77">
        <f t="shared" si="1"/>
        <v>0</v>
      </c>
    </row>
    <row r="52" spans="1:13" s="35" customFormat="1" ht="24.75" customHeight="1">
      <c r="A52" s="121" t="s">
        <v>83</v>
      </c>
      <c r="B52" s="121"/>
      <c r="C52" s="121"/>
      <c r="D52" s="121"/>
      <c r="E52" s="121"/>
      <c r="F52" s="71">
        <v>2400</v>
      </c>
      <c r="G52" s="80" t="s">
        <v>162</v>
      </c>
      <c r="H52" s="70">
        <f>H53+H54</f>
        <v>0</v>
      </c>
      <c r="I52" s="70">
        <v>0</v>
      </c>
      <c r="J52" s="70">
        <f>J53+J54</f>
        <v>0</v>
      </c>
      <c r="K52" s="70">
        <f>K53+K54</f>
        <v>0</v>
      </c>
      <c r="L52" s="70">
        <f>L53+L54</f>
        <v>0</v>
      </c>
      <c r="M52" s="70">
        <f t="shared" si="1"/>
        <v>0</v>
      </c>
    </row>
    <row r="53" spans="1:13" s="35" customFormat="1" ht="22.5" customHeight="1">
      <c r="A53" s="120" t="s">
        <v>84</v>
      </c>
      <c r="B53" s="120"/>
      <c r="C53" s="120"/>
      <c r="D53" s="120"/>
      <c r="E53" s="120"/>
      <c r="F53" s="88" t="s">
        <v>186</v>
      </c>
      <c r="G53" s="79" t="s">
        <v>97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f t="shared" si="1"/>
        <v>0</v>
      </c>
    </row>
    <row r="54" spans="1:14" s="43" customFormat="1" ht="18" customHeight="1">
      <c r="A54" s="120" t="s">
        <v>139</v>
      </c>
      <c r="B54" s="120"/>
      <c r="C54" s="120"/>
      <c r="D54" s="120"/>
      <c r="E54" s="120"/>
      <c r="F54" s="72">
        <v>2420</v>
      </c>
      <c r="G54" s="79" t="s">
        <v>138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f t="shared" si="1"/>
        <v>0</v>
      </c>
      <c r="N54" s="35"/>
    </row>
    <row r="55" spans="1:13" s="44" customFormat="1" ht="18" customHeight="1">
      <c r="A55" s="125" t="s">
        <v>96</v>
      </c>
      <c r="B55" s="125"/>
      <c r="C55" s="125"/>
      <c r="D55" s="125"/>
      <c r="E55" s="125"/>
      <c r="F55" s="71">
        <v>2600</v>
      </c>
      <c r="G55" s="80" t="s">
        <v>181</v>
      </c>
      <c r="H55" s="70">
        <f>SUM(H56:H58)</f>
        <v>1281200</v>
      </c>
      <c r="I55" s="70">
        <v>0</v>
      </c>
      <c r="J55" s="70">
        <f>SUM(J56:J58)</f>
        <v>0</v>
      </c>
      <c r="K55" s="70">
        <f>SUM(K56:K58)</f>
        <v>1218981.36</v>
      </c>
      <c r="L55" s="70">
        <f>SUM(L56:L58)</f>
        <v>1218981.36</v>
      </c>
      <c r="M55" s="70">
        <f t="shared" si="1"/>
        <v>0</v>
      </c>
    </row>
    <row r="56" spans="1:13" s="35" customFormat="1" ht="37.5" customHeight="1">
      <c r="A56" s="126" t="s">
        <v>107</v>
      </c>
      <c r="B56" s="126"/>
      <c r="C56" s="126"/>
      <c r="D56" s="126"/>
      <c r="E56" s="126"/>
      <c r="F56" s="72">
        <v>2610</v>
      </c>
      <c r="G56" s="79" t="s">
        <v>6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f t="shared" si="1"/>
        <v>0</v>
      </c>
    </row>
    <row r="57" spans="1:13" s="35" customFormat="1" ht="24" customHeight="1">
      <c r="A57" s="126" t="s">
        <v>67</v>
      </c>
      <c r="B57" s="126"/>
      <c r="C57" s="126"/>
      <c r="D57" s="126"/>
      <c r="E57" s="126"/>
      <c r="F57" s="72">
        <v>2620</v>
      </c>
      <c r="G57" s="79" t="s">
        <v>61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f t="shared" si="1"/>
        <v>0</v>
      </c>
    </row>
    <row r="58" spans="1:13" s="35" customFormat="1" ht="18" customHeight="1">
      <c r="A58" s="126" t="s">
        <v>165</v>
      </c>
      <c r="B58" s="126"/>
      <c r="C58" s="126"/>
      <c r="D58" s="126"/>
      <c r="E58" s="126"/>
      <c r="F58" s="72">
        <v>2630</v>
      </c>
      <c r="G58" s="79" t="s">
        <v>124</v>
      </c>
      <c r="H58" s="74">
        <v>1281200</v>
      </c>
      <c r="I58" s="74">
        <v>0</v>
      </c>
      <c r="J58" s="74">
        <v>0</v>
      </c>
      <c r="K58" s="74">
        <v>1218981.36</v>
      </c>
      <c r="L58" s="74">
        <v>1218981.36</v>
      </c>
      <c r="M58" s="74">
        <f t="shared" si="1"/>
        <v>0</v>
      </c>
    </row>
    <row r="59" spans="1:13" s="35" customFormat="1" ht="18" customHeight="1">
      <c r="A59" s="127" t="s">
        <v>133</v>
      </c>
      <c r="B59" s="127"/>
      <c r="C59" s="127"/>
      <c r="D59" s="127"/>
      <c r="E59" s="127"/>
      <c r="F59" s="71">
        <v>2700</v>
      </c>
      <c r="G59" s="80" t="s">
        <v>188</v>
      </c>
      <c r="H59" s="70">
        <f>SUM(H60:H62)</f>
        <v>0</v>
      </c>
      <c r="I59" s="70">
        <v>0</v>
      </c>
      <c r="J59" s="70">
        <f>SUM(J60:J62)</f>
        <v>0</v>
      </c>
      <c r="K59" s="70">
        <f>SUM(K60:K62)</f>
        <v>0</v>
      </c>
      <c r="L59" s="70">
        <f>SUM(L60:L62)</f>
        <v>0</v>
      </c>
      <c r="M59" s="70">
        <f t="shared" si="1"/>
        <v>0</v>
      </c>
    </row>
    <row r="60" spans="1:13" s="35" customFormat="1" ht="17.25" customHeight="1">
      <c r="A60" s="126" t="s">
        <v>23</v>
      </c>
      <c r="B60" s="126"/>
      <c r="C60" s="126"/>
      <c r="D60" s="126"/>
      <c r="E60" s="126"/>
      <c r="F60" s="72">
        <v>2710</v>
      </c>
      <c r="G60" s="79" t="s">
        <v>49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f t="shared" si="1"/>
        <v>0</v>
      </c>
    </row>
    <row r="61" spans="1:13" s="35" customFormat="1" ht="18" customHeight="1">
      <c r="A61" s="126" t="s">
        <v>140</v>
      </c>
      <c r="B61" s="126"/>
      <c r="C61" s="126"/>
      <c r="D61" s="126"/>
      <c r="E61" s="126"/>
      <c r="F61" s="72">
        <v>2720</v>
      </c>
      <c r="G61" s="79" t="s">
        <v>15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f t="shared" si="1"/>
        <v>0</v>
      </c>
    </row>
    <row r="62" spans="1:13" s="35" customFormat="1" ht="18" customHeight="1">
      <c r="A62" s="126" t="s">
        <v>43</v>
      </c>
      <c r="B62" s="126"/>
      <c r="C62" s="126"/>
      <c r="D62" s="126"/>
      <c r="E62" s="126"/>
      <c r="F62" s="72">
        <v>2730</v>
      </c>
      <c r="G62" s="79" t="s">
        <v>178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f t="shared" si="1"/>
        <v>0</v>
      </c>
    </row>
    <row r="63" spans="1:13" s="35" customFormat="1" ht="18" customHeight="1">
      <c r="A63" s="121" t="s">
        <v>119</v>
      </c>
      <c r="B63" s="121"/>
      <c r="C63" s="121"/>
      <c r="D63" s="121"/>
      <c r="E63" s="121"/>
      <c r="F63" s="71">
        <v>2800</v>
      </c>
      <c r="G63" s="80" t="s">
        <v>136</v>
      </c>
      <c r="H63" s="70">
        <v>3111800</v>
      </c>
      <c r="I63" s="70">
        <v>0</v>
      </c>
      <c r="J63" s="70">
        <v>0</v>
      </c>
      <c r="K63" s="70">
        <v>2083588.36</v>
      </c>
      <c r="L63" s="70">
        <v>2083588.36</v>
      </c>
      <c r="M63" s="70">
        <f t="shared" si="1"/>
        <v>0</v>
      </c>
    </row>
    <row r="64" spans="1:13" s="35" customFormat="1" ht="18" customHeight="1">
      <c r="A64" s="127" t="s">
        <v>55</v>
      </c>
      <c r="B64" s="127"/>
      <c r="C64" s="127"/>
      <c r="D64" s="127"/>
      <c r="E64" s="127"/>
      <c r="F64" s="71">
        <v>3000</v>
      </c>
      <c r="G64" s="80" t="s">
        <v>95</v>
      </c>
      <c r="H64" s="70">
        <f>H65+H79</f>
        <v>3367900</v>
      </c>
      <c r="I64" s="70">
        <v>0</v>
      </c>
      <c r="J64" s="70">
        <f>J65+J79</f>
        <v>0</v>
      </c>
      <c r="K64" s="70">
        <f>K65+K79</f>
        <v>3367827.51</v>
      </c>
      <c r="L64" s="70">
        <f>L65+L79</f>
        <v>3367827.51</v>
      </c>
      <c r="M64" s="70">
        <f t="shared" si="1"/>
        <v>0</v>
      </c>
    </row>
    <row r="65" spans="1:13" s="35" customFormat="1" ht="21" customHeight="1">
      <c r="A65" s="127" t="s">
        <v>80</v>
      </c>
      <c r="B65" s="127"/>
      <c r="C65" s="127"/>
      <c r="D65" s="127"/>
      <c r="E65" s="127"/>
      <c r="F65" s="71">
        <v>3100</v>
      </c>
      <c r="G65" s="80" t="s">
        <v>156</v>
      </c>
      <c r="H65" s="70">
        <f>H66+H67+H70+H73+H77+H78</f>
        <v>3367900</v>
      </c>
      <c r="I65" s="70">
        <v>0</v>
      </c>
      <c r="J65" s="70">
        <f>J66+J67+J70+J73+J77+J78</f>
        <v>0</v>
      </c>
      <c r="K65" s="70">
        <f>K66+K67+K70+K73+K77+K78</f>
        <v>3367827.51</v>
      </c>
      <c r="L65" s="70">
        <f>L66+L67+L70+L73+L77+L78</f>
        <v>3367827.51</v>
      </c>
      <c r="M65" s="70">
        <f t="shared" si="1"/>
        <v>0</v>
      </c>
    </row>
    <row r="66" spans="1:13" s="35" customFormat="1" ht="18" customHeight="1">
      <c r="A66" s="126" t="s">
        <v>36</v>
      </c>
      <c r="B66" s="126"/>
      <c r="C66" s="126"/>
      <c r="D66" s="126"/>
      <c r="E66" s="126"/>
      <c r="F66" s="72">
        <v>3110</v>
      </c>
      <c r="G66" s="79" t="s">
        <v>131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f t="shared" si="1"/>
        <v>0</v>
      </c>
    </row>
    <row r="67" spans="1:13" s="35" customFormat="1" ht="18" customHeight="1">
      <c r="A67" s="126" t="s">
        <v>134</v>
      </c>
      <c r="B67" s="126"/>
      <c r="C67" s="126"/>
      <c r="D67" s="126"/>
      <c r="E67" s="126"/>
      <c r="F67" s="72">
        <v>3120</v>
      </c>
      <c r="G67" s="79" t="s">
        <v>172</v>
      </c>
      <c r="H67" s="74">
        <f>H68+H69</f>
        <v>90200</v>
      </c>
      <c r="I67" s="74">
        <f>I68+I69</f>
        <v>0</v>
      </c>
      <c r="J67" s="74">
        <f>J68+J69</f>
        <v>0</v>
      </c>
      <c r="K67" s="74">
        <f>K68+K69</f>
        <v>90127.51</v>
      </c>
      <c r="L67" s="74">
        <f>L68+L69</f>
        <v>90127.51</v>
      </c>
      <c r="M67" s="74">
        <f t="shared" si="1"/>
        <v>0</v>
      </c>
    </row>
    <row r="68" spans="1:13" s="35" customFormat="1" ht="18" customHeight="1">
      <c r="A68" s="128" t="s">
        <v>106</v>
      </c>
      <c r="B68" s="128"/>
      <c r="C68" s="128"/>
      <c r="D68" s="128"/>
      <c r="E68" s="128"/>
      <c r="F68" s="75">
        <v>3121</v>
      </c>
      <c r="G68" s="78" t="s">
        <v>13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f t="shared" si="1"/>
        <v>0</v>
      </c>
    </row>
    <row r="69" spans="1:13" s="35" customFormat="1" ht="18" customHeight="1">
      <c r="A69" s="103" t="s">
        <v>187</v>
      </c>
      <c r="B69" s="103"/>
      <c r="C69" s="103"/>
      <c r="D69" s="103"/>
      <c r="E69" s="103"/>
      <c r="F69" s="75">
        <v>3122</v>
      </c>
      <c r="G69" s="78" t="s">
        <v>46</v>
      </c>
      <c r="H69" s="77">
        <v>90200</v>
      </c>
      <c r="I69" s="77">
        <v>0</v>
      </c>
      <c r="J69" s="77">
        <v>0</v>
      </c>
      <c r="K69" s="77">
        <v>90127.51</v>
      </c>
      <c r="L69" s="77">
        <v>90127.51</v>
      </c>
      <c r="M69" s="77">
        <f t="shared" si="1"/>
        <v>0</v>
      </c>
    </row>
    <row r="70" spans="1:13" s="35" customFormat="1" ht="18" customHeight="1">
      <c r="A70" s="120" t="s">
        <v>68</v>
      </c>
      <c r="B70" s="120"/>
      <c r="C70" s="120"/>
      <c r="D70" s="120"/>
      <c r="E70" s="120"/>
      <c r="F70" s="72">
        <v>3130</v>
      </c>
      <c r="G70" s="79" t="s">
        <v>184</v>
      </c>
      <c r="H70" s="74">
        <f>H71+H72</f>
        <v>3244000</v>
      </c>
      <c r="I70" s="74">
        <v>0</v>
      </c>
      <c r="J70" s="74">
        <f>J71+J72</f>
        <v>0</v>
      </c>
      <c r="K70" s="74">
        <f>K71+K72</f>
        <v>3244000</v>
      </c>
      <c r="L70" s="74">
        <f>L71+L72</f>
        <v>3244000</v>
      </c>
      <c r="M70" s="74">
        <f t="shared" si="1"/>
        <v>0</v>
      </c>
    </row>
    <row r="71" spans="1:13" s="35" customFormat="1" ht="19.5" customHeight="1">
      <c r="A71" s="103" t="s">
        <v>164</v>
      </c>
      <c r="B71" s="103"/>
      <c r="C71" s="103"/>
      <c r="D71" s="103"/>
      <c r="E71" s="103"/>
      <c r="F71" s="75">
        <v>3131</v>
      </c>
      <c r="G71" s="78" t="s">
        <v>122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f t="shared" si="1"/>
        <v>0</v>
      </c>
    </row>
    <row r="72" spans="1:13" s="35" customFormat="1" ht="18" customHeight="1">
      <c r="A72" s="124" t="s">
        <v>108</v>
      </c>
      <c r="B72" s="124"/>
      <c r="C72" s="124"/>
      <c r="D72" s="124"/>
      <c r="E72" s="124"/>
      <c r="F72" s="75">
        <v>3132</v>
      </c>
      <c r="G72" s="78" t="s">
        <v>58</v>
      </c>
      <c r="H72" s="77">
        <v>3244000</v>
      </c>
      <c r="I72" s="77">
        <v>0</v>
      </c>
      <c r="J72" s="77">
        <v>0</v>
      </c>
      <c r="K72" s="77">
        <v>3244000</v>
      </c>
      <c r="L72" s="77">
        <v>3244000</v>
      </c>
      <c r="M72" s="77">
        <f t="shared" si="1"/>
        <v>0</v>
      </c>
    </row>
    <row r="73" spans="1:13" s="35" customFormat="1" ht="18" customHeight="1">
      <c r="A73" s="123" t="s">
        <v>70</v>
      </c>
      <c r="B73" s="123"/>
      <c r="C73" s="123"/>
      <c r="D73" s="123"/>
      <c r="E73" s="123"/>
      <c r="F73" s="72">
        <v>3140</v>
      </c>
      <c r="G73" s="79" t="s">
        <v>0</v>
      </c>
      <c r="H73" s="74">
        <f>SUM(H74:H76)</f>
        <v>33700</v>
      </c>
      <c r="I73" s="74">
        <v>0</v>
      </c>
      <c r="J73" s="74">
        <f>SUM(J74:J76)</f>
        <v>0</v>
      </c>
      <c r="K73" s="74">
        <f>SUM(K74:K76)</f>
        <v>33700</v>
      </c>
      <c r="L73" s="74">
        <f>SUM(L74:L76)</f>
        <v>33700</v>
      </c>
      <c r="M73" s="74">
        <f t="shared" si="1"/>
        <v>0</v>
      </c>
    </row>
    <row r="74" spans="1:13" s="35" customFormat="1" ht="37.5" customHeight="1">
      <c r="A74" s="129" t="s">
        <v>35</v>
      </c>
      <c r="B74" s="129"/>
      <c r="C74" s="129"/>
      <c r="D74" s="129"/>
      <c r="E74" s="129"/>
      <c r="F74" s="75">
        <v>3141</v>
      </c>
      <c r="G74" s="78" t="s">
        <v>32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f t="shared" si="1"/>
        <v>0</v>
      </c>
    </row>
    <row r="75" spans="1:13" s="35" customFormat="1" ht="19.5" customHeight="1">
      <c r="A75" s="129" t="s">
        <v>51</v>
      </c>
      <c r="B75" s="129"/>
      <c r="C75" s="129"/>
      <c r="D75" s="129"/>
      <c r="E75" s="129"/>
      <c r="F75" s="75">
        <v>3142</v>
      </c>
      <c r="G75" s="78" t="s">
        <v>69</v>
      </c>
      <c r="H75" s="77">
        <v>33700</v>
      </c>
      <c r="I75" s="77">
        <v>0</v>
      </c>
      <c r="J75" s="77">
        <v>0</v>
      </c>
      <c r="K75" s="77">
        <v>33700</v>
      </c>
      <c r="L75" s="77">
        <v>33700</v>
      </c>
      <c r="M75" s="77">
        <f t="shared" si="1"/>
        <v>0</v>
      </c>
    </row>
    <row r="76" spans="1:13" s="35" customFormat="1" ht="24" customHeight="1">
      <c r="A76" s="129" t="s">
        <v>94</v>
      </c>
      <c r="B76" s="129"/>
      <c r="C76" s="129"/>
      <c r="D76" s="129"/>
      <c r="E76" s="129"/>
      <c r="F76" s="75">
        <v>3143</v>
      </c>
      <c r="G76" s="78" t="s">
        <v>101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f t="shared" si="1"/>
        <v>0</v>
      </c>
    </row>
    <row r="77" spans="1:13" s="35" customFormat="1" ht="22.5" customHeight="1">
      <c r="A77" s="123" t="s">
        <v>152</v>
      </c>
      <c r="B77" s="123"/>
      <c r="C77" s="123"/>
      <c r="D77" s="123"/>
      <c r="E77" s="123"/>
      <c r="F77" s="72">
        <v>3150</v>
      </c>
      <c r="G77" s="79" t="s">
        <v>169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f t="shared" si="1"/>
        <v>0</v>
      </c>
    </row>
    <row r="78" spans="1:13" s="35" customFormat="1" ht="24.75" customHeight="1">
      <c r="A78" s="123" t="s">
        <v>158</v>
      </c>
      <c r="B78" s="123"/>
      <c r="C78" s="123"/>
      <c r="D78" s="123"/>
      <c r="E78" s="123"/>
      <c r="F78" s="72">
        <v>3160</v>
      </c>
      <c r="G78" s="79" t="s">
        <v>30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f t="shared" si="1"/>
        <v>0</v>
      </c>
    </row>
    <row r="79" spans="1:13" s="35" customFormat="1" ht="24.75" customHeight="1">
      <c r="A79" s="130" t="s">
        <v>155</v>
      </c>
      <c r="B79" s="130"/>
      <c r="C79" s="130"/>
      <c r="D79" s="130"/>
      <c r="E79" s="130"/>
      <c r="F79" s="71">
        <v>3200</v>
      </c>
      <c r="G79" s="80" t="s">
        <v>87</v>
      </c>
      <c r="H79" s="70">
        <f>SUM(H80:H83)</f>
        <v>0</v>
      </c>
      <c r="I79" s="70">
        <v>0</v>
      </c>
      <c r="J79" s="70">
        <f>SUM(J80:J83)</f>
        <v>0</v>
      </c>
      <c r="K79" s="70">
        <f>SUM(K80:K83)</f>
        <v>0</v>
      </c>
      <c r="L79" s="70">
        <f>SUM(L80:L83)</f>
        <v>0</v>
      </c>
      <c r="M79" s="70">
        <f t="shared" si="1"/>
        <v>0</v>
      </c>
    </row>
    <row r="80" spans="1:13" s="35" customFormat="1" ht="24.75" customHeight="1">
      <c r="A80" s="123" t="s">
        <v>121</v>
      </c>
      <c r="B80" s="123"/>
      <c r="C80" s="123"/>
      <c r="D80" s="123"/>
      <c r="E80" s="123"/>
      <c r="F80" s="72">
        <v>3210</v>
      </c>
      <c r="G80" s="79" t="s">
        <v>151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f t="shared" si="1"/>
        <v>0</v>
      </c>
    </row>
    <row r="81" spans="1:13" s="35" customFormat="1" ht="36.75" customHeight="1">
      <c r="A81" s="123" t="s">
        <v>12</v>
      </c>
      <c r="B81" s="123"/>
      <c r="C81" s="123"/>
      <c r="D81" s="123"/>
      <c r="E81" s="123"/>
      <c r="F81" s="72">
        <v>3220</v>
      </c>
      <c r="G81" s="79" t="s">
        <v>115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f t="shared" si="1"/>
        <v>0</v>
      </c>
    </row>
    <row r="82" spans="1:13" s="35" customFormat="1" ht="36" customHeight="1">
      <c r="A82" s="123" t="s">
        <v>93</v>
      </c>
      <c r="B82" s="123"/>
      <c r="C82" s="123"/>
      <c r="D82" s="123"/>
      <c r="E82" s="123"/>
      <c r="F82" s="72">
        <v>3230</v>
      </c>
      <c r="G82" s="79" t="s">
        <v>78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f t="shared" si="1"/>
        <v>0</v>
      </c>
    </row>
    <row r="83" spans="1:13" s="35" customFormat="1" ht="19.5" customHeight="1">
      <c r="A83" s="123" t="s">
        <v>176</v>
      </c>
      <c r="B83" s="123"/>
      <c r="C83" s="123"/>
      <c r="D83" s="123"/>
      <c r="E83" s="123"/>
      <c r="F83" s="72">
        <v>3240</v>
      </c>
      <c r="G83" s="79" t="s">
        <v>42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f t="shared" si="1"/>
        <v>0</v>
      </c>
    </row>
    <row r="84" spans="1:13" s="35" customFormat="1" ht="18" customHeight="1">
      <c r="A84" s="131" t="s">
        <v>123</v>
      </c>
      <c r="B84" s="131"/>
      <c r="C84" s="131"/>
      <c r="D84" s="131"/>
      <c r="E84" s="131"/>
      <c r="F84" s="71">
        <v>4100</v>
      </c>
      <c r="G84" s="80" t="s">
        <v>10</v>
      </c>
      <c r="H84" s="70">
        <f>H85</f>
        <v>0</v>
      </c>
      <c r="I84" s="70">
        <v>0</v>
      </c>
      <c r="J84" s="70">
        <f>J85</f>
        <v>0</v>
      </c>
      <c r="K84" s="70">
        <f>K85</f>
        <v>0</v>
      </c>
      <c r="L84" s="70">
        <f>L85</f>
        <v>0</v>
      </c>
      <c r="M84" s="70">
        <f t="shared" si="1"/>
        <v>0</v>
      </c>
    </row>
    <row r="85" spans="1:13" s="35" customFormat="1" ht="17.25" customHeight="1">
      <c r="A85" s="132" t="s">
        <v>48</v>
      </c>
      <c r="B85" s="132"/>
      <c r="C85" s="132"/>
      <c r="D85" s="132"/>
      <c r="E85" s="132"/>
      <c r="F85" s="76" t="s">
        <v>65</v>
      </c>
      <c r="G85" s="78" t="s">
        <v>66</v>
      </c>
      <c r="H85" s="77">
        <f>H86+H91+H92</f>
        <v>0</v>
      </c>
      <c r="I85" s="77">
        <v>0</v>
      </c>
      <c r="J85" s="77">
        <f>J86+J91+J92</f>
        <v>0</v>
      </c>
      <c r="K85" s="77">
        <f>K86+K91+K92</f>
        <v>0</v>
      </c>
      <c r="L85" s="77">
        <f>L86+L91+L92</f>
        <v>0</v>
      </c>
      <c r="M85" s="77">
        <f t="shared" si="1"/>
        <v>0</v>
      </c>
    </row>
    <row r="86" spans="1:13" ht="18.75" customHeight="1">
      <c r="A86" s="132" t="s">
        <v>64</v>
      </c>
      <c r="B86" s="132"/>
      <c r="C86" s="132"/>
      <c r="D86" s="132"/>
      <c r="E86" s="132"/>
      <c r="F86" s="76" t="s">
        <v>110</v>
      </c>
      <c r="G86" s="78" t="s">
        <v>146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f t="shared" si="1"/>
        <v>0</v>
      </c>
    </row>
    <row r="87" spans="1:13" s="35" customFormat="1" ht="25.5" customHeight="1">
      <c r="A87" s="45"/>
      <c r="B87" s="45"/>
      <c r="C87" s="45"/>
      <c r="D87" s="45"/>
      <c r="E87" s="45"/>
      <c r="F87" s="37"/>
      <c r="G87" s="37"/>
      <c r="H87" s="46"/>
      <c r="I87" s="46"/>
      <c r="J87" s="46"/>
      <c r="K87" s="46"/>
      <c r="L87" s="46"/>
      <c r="M87" s="46"/>
    </row>
    <row r="88" spans="1:13" s="35" customFormat="1" ht="27.75" customHeight="1">
      <c r="A88" s="45"/>
      <c r="B88" s="45"/>
      <c r="C88" s="45"/>
      <c r="D88" s="45"/>
      <c r="E88" s="45"/>
      <c r="F88" s="37"/>
      <c r="G88" s="37"/>
      <c r="H88" s="38"/>
      <c r="I88" s="46"/>
      <c r="J88" s="46"/>
      <c r="K88" s="46"/>
      <c r="L88" s="46"/>
      <c r="M88" s="46"/>
    </row>
    <row r="89" spans="1:13" s="35" customFormat="1" ht="18.75" customHeight="1">
      <c r="A89" s="133"/>
      <c r="B89" s="133"/>
      <c r="C89" s="133"/>
      <c r="D89" s="133"/>
      <c r="E89" s="133"/>
      <c r="F89" s="47"/>
      <c r="G89" s="47"/>
      <c r="H89" s="48"/>
      <c r="I89" s="96">
        <v>3</v>
      </c>
      <c r="J89" s="48"/>
      <c r="K89" s="48"/>
      <c r="L89" s="48"/>
      <c r="M89" s="49" t="s">
        <v>22</v>
      </c>
    </row>
    <row r="90" spans="1:13" s="35" customFormat="1" ht="15" customHeight="1">
      <c r="A90" s="122">
        <v>1</v>
      </c>
      <c r="B90" s="122"/>
      <c r="C90" s="122"/>
      <c r="D90" s="122"/>
      <c r="E90" s="122"/>
      <c r="F90" s="67">
        <v>2</v>
      </c>
      <c r="G90" s="67">
        <v>3</v>
      </c>
      <c r="H90" s="87">
        <v>4</v>
      </c>
      <c r="I90" s="95">
        <v>5</v>
      </c>
      <c r="J90" s="87">
        <v>6</v>
      </c>
      <c r="K90" s="87">
        <v>7</v>
      </c>
      <c r="L90" s="87">
        <v>8</v>
      </c>
      <c r="M90" s="87">
        <v>9</v>
      </c>
    </row>
    <row r="91" spans="1:13" s="35" customFormat="1" ht="22.5" customHeight="1">
      <c r="A91" s="132" t="s">
        <v>189</v>
      </c>
      <c r="B91" s="132"/>
      <c r="C91" s="132"/>
      <c r="D91" s="132"/>
      <c r="E91" s="132"/>
      <c r="F91" s="76" t="s">
        <v>160</v>
      </c>
      <c r="G91" s="78" t="s">
        <v>112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f>J91+K91-L91</f>
        <v>0</v>
      </c>
    </row>
    <row r="92" spans="1:13" s="50" customFormat="1" ht="21" customHeight="1">
      <c r="A92" s="132" t="s">
        <v>86</v>
      </c>
      <c r="B92" s="132"/>
      <c r="C92" s="132"/>
      <c r="D92" s="132"/>
      <c r="E92" s="132"/>
      <c r="F92" s="73" t="s">
        <v>18</v>
      </c>
      <c r="G92" s="78" t="s">
        <v>76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f>J92+K92-L92</f>
        <v>0</v>
      </c>
    </row>
    <row r="93" spans="1:13" ht="21.75" customHeight="1">
      <c r="A93" s="131" t="s">
        <v>113</v>
      </c>
      <c r="B93" s="131"/>
      <c r="C93" s="131"/>
      <c r="D93" s="131"/>
      <c r="E93" s="131"/>
      <c r="F93" s="69" t="s">
        <v>54</v>
      </c>
      <c r="G93" s="80" t="s">
        <v>38</v>
      </c>
      <c r="H93" s="70">
        <f>H94</f>
        <v>0</v>
      </c>
      <c r="I93" s="70">
        <v>0</v>
      </c>
      <c r="J93" s="70">
        <f>J94</f>
        <v>0</v>
      </c>
      <c r="K93" s="70">
        <f>K94</f>
        <v>0</v>
      </c>
      <c r="L93" s="70">
        <f>L94</f>
        <v>0</v>
      </c>
      <c r="M93" s="70">
        <f>J93+K93-L93</f>
        <v>0</v>
      </c>
    </row>
    <row r="94" spans="1:13" ht="21.75" customHeight="1">
      <c r="A94" s="123" t="s">
        <v>114</v>
      </c>
      <c r="B94" s="123"/>
      <c r="C94" s="123"/>
      <c r="D94" s="123"/>
      <c r="E94" s="123"/>
      <c r="F94" s="73" t="s">
        <v>19</v>
      </c>
      <c r="G94" s="79" t="s">
        <v>98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f>J94+K94-L94</f>
        <v>0</v>
      </c>
    </row>
    <row r="95" spans="1:13" ht="21.75" customHeight="1">
      <c r="A95" s="124" t="s">
        <v>53</v>
      </c>
      <c r="B95" s="124"/>
      <c r="C95" s="124"/>
      <c r="D95" s="124"/>
      <c r="E95" s="124"/>
      <c r="F95" s="76" t="s">
        <v>21</v>
      </c>
      <c r="G95" s="78" t="s">
        <v>159</v>
      </c>
      <c r="H95" s="89" t="s">
        <v>2</v>
      </c>
      <c r="I95" s="77">
        <v>349551000</v>
      </c>
      <c r="J95" s="89" t="s">
        <v>2</v>
      </c>
      <c r="K95" s="89" t="s">
        <v>2</v>
      </c>
      <c r="L95" s="89" t="s">
        <v>2</v>
      </c>
      <c r="M95" s="89" t="s">
        <v>2</v>
      </c>
    </row>
    <row r="96" spans="1:13" ht="21.75" customHeight="1">
      <c r="A96" s="124" t="s">
        <v>82</v>
      </c>
      <c r="B96" s="124"/>
      <c r="C96" s="124"/>
      <c r="D96" s="124"/>
      <c r="E96" s="124"/>
      <c r="F96" s="76" t="s">
        <v>180</v>
      </c>
      <c r="G96" s="78" t="s">
        <v>24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f>J96+K96-L96</f>
        <v>0</v>
      </c>
    </row>
    <row r="97" spans="1:13" ht="18" customHeight="1">
      <c r="A97" s="136" t="s">
        <v>144</v>
      </c>
      <c r="B97" s="136"/>
      <c r="C97" s="136"/>
      <c r="D97" s="136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8" customHeight="1">
      <c r="A98" s="137" t="s">
        <v>72</v>
      </c>
      <c r="B98" s="137"/>
      <c r="C98" s="137"/>
      <c r="D98" s="137"/>
      <c r="E98" s="137"/>
      <c r="F98" s="51"/>
      <c r="G98" s="51"/>
      <c r="H98" s="51"/>
      <c r="I98" s="51"/>
      <c r="J98" s="51"/>
      <c r="K98" s="51"/>
      <c r="L98" s="51"/>
      <c r="M98" s="51"/>
    </row>
    <row r="99" spans="2:9" ht="18.75" customHeight="1">
      <c r="B99" s="52"/>
      <c r="C99" s="52"/>
      <c r="D99" s="52"/>
      <c r="E99" s="52"/>
      <c r="F99" s="52"/>
      <c r="G99" s="53"/>
      <c r="H99" s="53"/>
      <c r="I99" s="51"/>
    </row>
    <row r="100" spans="1:12" ht="18" customHeight="1">
      <c r="A100" s="138" t="s">
        <v>118</v>
      </c>
      <c r="B100" s="138"/>
      <c r="C100" s="138"/>
      <c r="D100" s="138"/>
      <c r="E100" s="52"/>
      <c r="H100" s="54"/>
      <c r="I100" s="55"/>
      <c r="K100" s="139" t="s">
        <v>104</v>
      </c>
      <c r="L100" s="139"/>
    </row>
    <row r="101" spans="2:12" ht="15" customHeight="1">
      <c r="B101" s="52"/>
      <c r="C101" s="52"/>
      <c r="D101" s="52"/>
      <c r="E101" s="52"/>
      <c r="H101" s="56" t="s">
        <v>81</v>
      </c>
      <c r="I101" s="57"/>
      <c r="K101" s="135" t="s">
        <v>127</v>
      </c>
      <c r="L101" s="135"/>
    </row>
    <row r="102" spans="8:9" ht="15.75" customHeight="1">
      <c r="H102" s="2"/>
      <c r="I102" s="58"/>
    </row>
    <row r="103" spans="1:12" ht="18" customHeight="1">
      <c r="A103" s="138" t="s">
        <v>37</v>
      </c>
      <c r="B103" s="138"/>
      <c r="C103" s="138"/>
      <c r="D103" s="138"/>
      <c r="E103" s="52"/>
      <c r="H103" s="54"/>
      <c r="I103" s="55"/>
      <c r="K103" s="139" t="s">
        <v>34</v>
      </c>
      <c r="L103" s="139"/>
    </row>
    <row r="104" spans="5:12" ht="13.5" customHeight="1">
      <c r="E104" s="59"/>
      <c r="H104" s="60" t="s">
        <v>81</v>
      </c>
      <c r="I104" s="61"/>
      <c r="K104" s="135" t="s">
        <v>127</v>
      </c>
      <c r="L104" s="135"/>
    </row>
    <row r="106" spans="1:9" ht="15">
      <c r="A106" s="62" t="s">
        <v>161</v>
      </c>
      <c r="B106" s="59"/>
      <c r="C106" s="59"/>
      <c r="D106" s="59"/>
      <c r="E106" s="63"/>
      <c r="F106" s="2"/>
      <c r="G106" s="2"/>
      <c r="H106" s="2"/>
      <c r="I106" s="64"/>
    </row>
    <row r="107" spans="1:9" ht="12.75">
      <c r="A107" s="63"/>
      <c r="B107" s="63"/>
      <c r="C107" s="63"/>
      <c r="D107" s="63"/>
      <c r="I107" s="2"/>
    </row>
    <row r="109" spans="1:14" ht="25.5" customHeight="1">
      <c r="A109" s="59"/>
      <c r="C109" s="134" t="s">
        <v>1</v>
      </c>
      <c r="D109" s="134"/>
      <c r="H109" s="65" t="s">
        <v>1</v>
      </c>
      <c r="J109" s="134" t="s">
        <v>1</v>
      </c>
      <c r="K109" s="134"/>
      <c r="L109" s="134"/>
      <c r="N109" s="1" t="s">
        <v>1</v>
      </c>
    </row>
    <row r="110" ht="18.75" customHeight="1"/>
  </sheetData>
  <sheetProtection/>
  <mergeCells count="95">
    <mergeCell ref="A103:D103"/>
    <mergeCell ref="K103:L103"/>
    <mergeCell ref="A21:E21"/>
    <mergeCell ref="A95:E95"/>
    <mergeCell ref="A96:E96"/>
    <mergeCell ref="C109:D109"/>
    <mergeCell ref="J109:L109"/>
    <mergeCell ref="K104:L104"/>
    <mergeCell ref="A97:D97"/>
    <mergeCell ref="A98:E98"/>
    <mergeCell ref="A100:D100"/>
    <mergeCell ref="K100:L100"/>
    <mergeCell ref="K101:L101"/>
    <mergeCell ref="A89:E89"/>
    <mergeCell ref="A90:E90"/>
    <mergeCell ref="A91:E91"/>
    <mergeCell ref="A92:E92"/>
    <mergeCell ref="A93:E93"/>
    <mergeCell ref="A94:E94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4:E24"/>
    <mergeCell ref="A25:E25"/>
    <mergeCell ref="A26:E26"/>
    <mergeCell ref="A27:E27"/>
    <mergeCell ref="A28:E28"/>
    <mergeCell ref="A29:E29"/>
    <mergeCell ref="I13:K13"/>
    <mergeCell ref="E11:K11"/>
    <mergeCell ref="A12:H12"/>
    <mergeCell ref="I16:K16"/>
    <mergeCell ref="A22:E22"/>
    <mergeCell ref="A23:E23"/>
    <mergeCell ref="I12:K12"/>
    <mergeCell ref="A13:H13"/>
    <mergeCell ref="A30:E30"/>
    <mergeCell ref="I14:K14"/>
    <mergeCell ref="K3:M3"/>
    <mergeCell ref="K4:M4"/>
    <mergeCell ref="L5:M5"/>
    <mergeCell ref="D7:I7"/>
    <mergeCell ref="B9:K9"/>
    <mergeCell ref="B10:K10"/>
  </mergeCells>
  <printOptions horizontalCentered="1"/>
  <pageMargins left="0.3541666666666667" right="0.39375" top="0.7083333333333334" bottom="0.3541666666666667" header="0.5" footer="0.5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2023-02-16T08:54:04Z</dcterms:created>
  <dcterms:modified xsi:type="dcterms:W3CDTF">2023-02-16T08:54:04Z</dcterms:modified>
  <cp:category/>
  <cp:version/>
  <cp:contentType/>
  <cp:contentStatus/>
</cp:coreProperties>
</file>