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азич\Desktop\11111\"/>
    </mc:Choice>
  </mc:AlternateContent>
  <bookViews>
    <workbookView xWindow="0" yWindow="0" windowWidth="22740" windowHeight="7890" tabRatio="472"/>
  </bookViews>
  <sheets>
    <sheet name="1" sheetId="1" r:id="rId1"/>
  </sheets>
  <definedNames>
    <definedName name="RangeToPoke">#REF!</definedName>
    <definedName name="we">'1'!#REF!</definedName>
    <definedName name="_xlnm.Print_Area" localSheetId="0">'1'!$A$3:$M$110</definedName>
  </definedNames>
  <calcPr calcId="152511" calcMode="manual"/>
</workbook>
</file>

<file path=xl/calcChain.xml><?xml version="1.0" encoding="utf-8"?>
<calcChain xmlns="http://schemas.openxmlformats.org/spreadsheetml/2006/main">
  <c r="I23" i="1" l="1"/>
  <c r="H27" i="1"/>
  <c r="H26" i="1" s="1"/>
  <c r="J27" i="1"/>
  <c r="J26" i="1" s="1"/>
  <c r="K27" i="1"/>
  <c r="K26" i="1" s="1"/>
  <c r="K25" i="1" s="1"/>
  <c r="L27" i="1"/>
  <c r="L26" i="1" s="1"/>
  <c r="M28" i="1"/>
  <c r="M29" i="1"/>
  <c r="M30" i="1"/>
  <c r="M31" i="1"/>
  <c r="M33" i="1"/>
  <c r="M34" i="1"/>
  <c r="M35" i="1"/>
  <c r="M36" i="1"/>
  <c r="M37" i="1"/>
  <c r="M38" i="1"/>
  <c r="H39" i="1"/>
  <c r="J39" i="1"/>
  <c r="K39" i="1"/>
  <c r="L39" i="1"/>
  <c r="L32" i="1" s="1"/>
  <c r="M40" i="1"/>
  <c r="M41" i="1"/>
  <c r="M42" i="1"/>
  <c r="M46" i="1"/>
  <c r="M47" i="1"/>
  <c r="M48" i="1"/>
  <c r="H49" i="1"/>
  <c r="H32" i="1" s="1"/>
  <c r="J49" i="1"/>
  <c r="M49" i="1" s="1"/>
  <c r="K49" i="1"/>
  <c r="K32" i="1" s="1"/>
  <c r="L49" i="1"/>
  <c r="M50" i="1"/>
  <c r="M51" i="1"/>
  <c r="H52" i="1"/>
  <c r="J52" i="1"/>
  <c r="K52" i="1"/>
  <c r="L52" i="1"/>
  <c r="M53" i="1"/>
  <c r="M54" i="1"/>
  <c r="H55" i="1"/>
  <c r="J55" i="1"/>
  <c r="K55" i="1"/>
  <c r="L55" i="1"/>
  <c r="M55" i="1" s="1"/>
  <c r="M56" i="1"/>
  <c r="M57" i="1"/>
  <c r="M58" i="1"/>
  <c r="H59" i="1"/>
  <c r="J59" i="1"/>
  <c r="K59" i="1"/>
  <c r="L59" i="1"/>
  <c r="M59" i="1" s="1"/>
  <c r="M60" i="1"/>
  <c r="M61" i="1"/>
  <c r="M62" i="1"/>
  <c r="M63" i="1"/>
  <c r="M66" i="1"/>
  <c r="H67" i="1"/>
  <c r="I67" i="1"/>
  <c r="J67" i="1"/>
  <c r="J65" i="1" s="1"/>
  <c r="K67" i="1"/>
  <c r="L67" i="1"/>
  <c r="M68" i="1"/>
  <c r="M69" i="1"/>
  <c r="H70" i="1"/>
  <c r="J70" i="1"/>
  <c r="K70" i="1"/>
  <c r="L70" i="1"/>
  <c r="M70" i="1"/>
  <c r="M71" i="1"/>
  <c r="M72" i="1"/>
  <c r="H73" i="1"/>
  <c r="J73" i="1"/>
  <c r="K73" i="1"/>
  <c r="L73" i="1"/>
  <c r="M74" i="1"/>
  <c r="M75" i="1"/>
  <c r="M76" i="1"/>
  <c r="M77" i="1"/>
  <c r="M78" i="1"/>
  <c r="H79" i="1"/>
  <c r="J79" i="1"/>
  <c r="K79" i="1"/>
  <c r="L79" i="1"/>
  <c r="M80" i="1"/>
  <c r="M81" i="1"/>
  <c r="M82" i="1"/>
  <c r="M83" i="1"/>
  <c r="H85" i="1"/>
  <c r="H84" i="1" s="1"/>
  <c r="J85" i="1"/>
  <c r="J84" i="1" s="1"/>
  <c r="K85" i="1"/>
  <c r="K84" i="1" s="1"/>
  <c r="L85" i="1"/>
  <c r="L84" i="1" s="1"/>
  <c r="M86" i="1"/>
  <c r="M91" i="1"/>
  <c r="M92" i="1"/>
  <c r="H93" i="1"/>
  <c r="J93" i="1"/>
  <c r="K93" i="1"/>
  <c r="L93" i="1"/>
  <c r="M94" i="1"/>
  <c r="M96" i="1"/>
  <c r="M93" i="1" l="1"/>
  <c r="L65" i="1"/>
  <c r="L64" i="1" s="1"/>
  <c r="K65" i="1"/>
  <c r="K64" i="1" s="1"/>
  <c r="K23" i="1" s="1"/>
  <c r="M52" i="1"/>
  <c r="M79" i="1"/>
  <c r="H65" i="1"/>
  <c r="H64" i="1" s="1"/>
  <c r="J32" i="1"/>
  <c r="J25" i="1" s="1"/>
  <c r="M73" i="1"/>
  <c r="J64" i="1"/>
  <c r="M26" i="1"/>
  <c r="M84" i="1"/>
  <c r="L25" i="1"/>
  <c r="L23" i="1" s="1"/>
  <c r="H25" i="1"/>
  <c r="M85" i="1"/>
  <c r="M67" i="1"/>
  <c r="M39" i="1"/>
  <c r="M27" i="1"/>
  <c r="M32" i="1" l="1"/>
  <c r="M65" i="1"/>
  <c r="M64" i="1"/>
  <c r="H23" i="1"/>
  <c r="J23" i="1"/>
  <c r="M23" i="1" s="1"/>
  <c r="M25" i="1"/>
</calcChain>
</file>

<file path=xl/sharedStrings.xml><?xml version="1.0" encoding="utf-8"?>
<sst xmlns="http://schemas.openxmlformats.org/spreadsheetml/2006/main" count="208" uniqueCount="196">
  <si>
    <t>470</t>
  </si>
  <si>
    <t/>
  </si>
  <si>
    <t>X</t>
  </si>
  <si>
    <t>040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</si>
  <si>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        </t>
  </si>
  <si>
    <t>за КОПФГ</t>
  </si>
  <si>
    <t>300</t>
  </si>
  <si>
    <t xml:space="preserve"> № 2м)</t>
  </si>
  <si>
    <t xml:space="preserve">   Продукти харчування</t>
  </si>
  <si>
    <t>Надійшло                                          коштів за                                                       звітний період                                          (рік)</t>
  </si>
  <si>
    <t>580</t>
  </si>
  <si>
    <t xml:space="preserve">  Оплата інших енергоносiїв та інших комунальних послуг</t>
  </si>
  <si>
    <t>Кахабер БЕРІКАШВІЛІ</t>
  </si>
  <si>
    <t>Капiтальнi трансферти органам 
державного управлiння iнших рiвнiв</t>
  </si>
  <si>
    <t>420</t>
  </si>
  <si>
    <t>010</t>
  </si>
  <si>
    <t>350</t>
  </si>
  <si>
    <t xml:space="preserve">  Оплата енергосервісу</t>
  </si>
  <si>
    <t xml:space="preserve">Код та назва програмної класифікації видатків та кредитування державного бюджету         </t>
  </si>
  <si>
    <t>4113</t>
  </si>
  <si>
    <t>4210</t>
  </si>
  <si>
    <t>Залишок на початок                                            звітного року</t>
  </si>
  <si>
    <t>5000</t>
  </si>
  <si>
    <t>Продовження додатка 1</t>
  </si>
  <si>
    <t xml:space="preserve"> Виплата пенсій і допомоги</t>
  </si>
  <si>
    <t>660</t>
  </si>
  <si>
    <t>КЕКВ         та/або         ККК</t>
  </si>
  <si>
    <t>250</t>
  </si>
  <si>
    <t xml:space="preserve">  Оплата теплопостачання</t>
  </si>
  <si>
    <t>Затверджено на                          звітний період                         (рік)1</t>
  </si>
  <si>
    <t>110</t>
  </si>
  <si>
    <t>520</t>
  </si>
  <si>
    <t xml:space="preserve">  Грошове  забезпечення військовослужбовців</t>
  </si>
  <si>
    <t>480</t>
  </si>
  <si>
    <t>Державна міграційна служба України</t>
  </si>
  <si>
    <t>Вікторія СТУС</t>
  </si>
  <si>
    <t xml:space="preserve">    Реконструкція житлового фонду
 (приміщень)</t>
  </si>
  <si>
    <t>Придбання обладнання і предметів довгострокового користування</t>
  </si>
  <si>
    <t>Головний бухгалтер</t>
  </si>
  <si>
    <t>630</t>
  </si>
  <si>
    <t>200</t>
  </si>
  <si>
    <t>Поточні видатки</t>
  </si>
  <si>
    <t>140</t>
  </si>
  <si>
    <t>570</t>
  </si>
  <si>
    <t xml:space="preserve"> Інші виплати населенню</t>
  </si>
  <si>
    <t>Звіт</t>
  </si>
  <si>
    <t xml:space="preserve">Оплата праці </t>
  </si>
  <si>
    <t>430</t>
  </si>
  <si>
    <t xml:space="preserve">   Дослідження і розробки, окремі заходи розвитку по реалізації державних (регіональних) програм</t>
  </si>
  <si>
    <t xml:space="preserve"> Надання внутрішніх кредитів</t>
  </si>
  <si>
    <t>340</t>
  </si>
  <si>
    <t>видатків та кредитування місцевих бюджетів)</t>
  </si>
  <si>
    <t xml:space="preserve">    Реконструкція та реставрація інших об’єктів </t>
  </si>
  <si>
    <t xml:space="preserve">  Заробiтна плата</t>
  </si>
  <si>
    <t xml:space="preserve"> Інші видатки</t>
  </si>
  <si>
    <t>4200</t>
  </si>
  <si>
    <t xml:space="preserve">          Капітальні видатки</t>
  </si>
  <si>
    <t xml:space="preserve">Періодичність: </t>
  </si>
  <si>
    <t>050</t>
  </si>
  <si>
    <t>460</t>
  </si>
  <si>
    <t xml:space="preserve">  Оплата електроенергії</t>
  </si>
  <si>
    <t>Одиниця виміру: грн, коп.</t>
  </si>
  <si>
    <t>310</t>
  </si>
  <si>
    <t>01001, м.Київ, вул. Володимирська, 9</t>
  </si>
  <si>
    <t>Додаток 1</t>
  </si>
  <si>
    <t xml:space="preserve">   Надання кредитів органам державного управління інших рівнів</t>
  </si>
  <si>
    <t>4110</t>
  </si>
  <si>
    <t>590</t>
  </si>
  <si>
    <t>Поточні трансферти органам державного управління інших рівнів</t>
  </si>
  <si>
    <t>Капiтальний ремонт</t>
  </si>
  <si>
    <t>490</t>
  </si>
  <si>
    <t xml:space="preserve">Реконструкція  та  реставрація </t>
  </si>
  <si>
    <t xml:space="preserve">  Суддівська винагорода</t>
  </si>
  <si>
    <t xml:space="preserve">        1-Заповнюється розпорядниками бюджетних коштів</t>
  </si>
  <si>
    <t>Дослідження і розробки, окремі заходи по реалізації державних (регіональних) програм</t>
  </si>
  <si>
    <t>за ЄДРПОУ</t>
  </si>
  <si>
    <t>210</t>
  </si>
  <si>
    <t>620</t>
  </si>
  <si>
    <t>Код рядка</t>
  </si>
  <si>
    <t>560</t>
  </si>
  <si>
    <t>150</t>
  </si>
  <si>
    <t>Придбання основного капіталу</t>
  </si>
  <si>
    <t>(пiдпис)</t>
  </si>
  <si>
    <t xml:space="preserve"> Нерозподілені видатки</t>
  </si>
  <si>
    <t>Обслуговування боргових зобов’язань</t>
  </si>
  <si>
    <t xml:space="preserve">Обслуговування внутрішніх боргових зобов’язань </t>
  </si>
  <si>
    <t>240</t>
  </si>
  <si>
    <t xml:space="preserve">   Надання інших внутрішніх кредитів</t>
  </si>
  <si>
    <t>530</t>
  </si>
  <si>
    <t>100</t>
  </si>
  <si>
    <t>Видатки та надання кредитів - усього</t>
  </si>
  <si>
    <t xml:space="preserve">Код та назва типової відомчої класифікації видатків та кредитування місцевих бюджетів         </t>
  </si>
  <si>
    <t xml:space="preserve">Територія              </t>
  </si>
  <si>
    <t xml:space="preserve"> (форма № 2д,</t>
  </si>
  <si>
    <t>Капітальні трансферти  урядам
 іноземних держав та міжнародним  організаціям</t>
  </si>
  <si>
    <t xml:space="preserve">    Реставрація пам’яток культури, історії та архітектури</t>
  </si>
  <si>
    <t>380</t>
  </si>
  <si>
    <t>Поточні трансферти</t>
  </si>
  <si>
    <t>270</t>
  </si>
  <si>
    <t>640</t>
  </si>
  <si>
    <t>Організаційно-правова форма господарювання</t>
  </si>
  <si>
    <t xml:space="preserve">Нарахування на  оплату праці </t>
  </si>
  <si>
    <t>500</t>
  </si>
  <si>
    <t>130</t>
  </si>
  <si>
    <t xml:space="preserve">   Видатки на вiдрядження</t>
  </si>
  <si>
    <t>090</t>
  </si>
  <si>
    <t xml:space="preserve">   Капітальне будівництво (придбання) житла</t>
  </si>
  <si>
    <t>Субсидії та поточні трансферти підприємствам (установам, організаціям)</t>
  </si>
  <si>
    <t xml:space="preserve">   Капiтальний ремонт інших об'єктів</t>
  </si>
  <si>
    <t xml:space="preserve"> річна.</t>
  </si>
  <si>
    <t>4111</t>
  </si>
  <si>
    <t>220</t>
  </si>
  <si>
    <t>610</t>
  </si>
  <si>
    <t>Зовнішнє кредитування</t>
  </si>
  <si>
    <t xml:space="preserve"> Надання зовнішніх кредитів</t>
  </si>
  <si>
    <t>550</t>
  </si>
  <si>
    <t>160</t>
  </si>
  <si>
    <t>Оплата праці і нарахування на заробітну плату</t>
  </si>
  <si>
    <t>Керівник</t>
  </si>
  <si>
    <t>Інші поточні видатки</t>
  </si>
  <si>
    <t>060</t>
  </si>
  <si>
    <t>Капiтальнi трансферти пiдприємствам (установам, організацiям)</t>
  </si>
  <si>
    <t>450</t>
  </si>
  <si>
    <t>Внутрішнє кредитування</t>
  </si>
  <si>
    <t>320</t>
  </si>
  <si>
    <t xml:space="preserve">  Предмети, матеріали, обладнання та інвентар</t>
  </si>
  <si>
    <t>Код та назва відомчої класифікації видатків та кредитування державного бюджету</t>
  </si>
  <si>
    <t>Власне ім’я ПРІЗВИЩЕ</t>
  </si>
  <si>
    <t>Залишок                                     на кінець                                       звітного                                     періоду (року)</t>
  </si>
  <si>
    <t>190</t>
  </si>
  <si>
    <t>030</t>
  </si>
  <si>
    <t>400</t>
  </si>
  <si>
    <t>за</t>
  </si>
  <si>
    <t>Соціальне забезпечення</t>
  </si>
  <si>
    <t>Капітальне будівництво (придбання)</t>
  </si>
  <si>
    <t xml:space="preserve">Затверджено на                                              звітний рік </t>
  </si>
  <si>
    <t>370</t>
  </si>
  <si>
    <t xml:space="preserve">Установа           </t>
  </si>
  <si>
    <t>280</t>
  </si>
  <si>
    <t xml:space="preserve">Обслуговування зовнішніх боргових зобов’язань </t>
  </si>
  <si>
    <t xml:space="preserve"> Стипенді</t>
  </si>
  <si>
    <t>Видатки та заходи спеціального призначення</t>
  </si>
  <si>
    <t>9</t>
  </si>
  <si>
    <t>080</t>
  </si>
  <si>
    <t xml:space="preserve">            ______</t>
  </si>
  <si>
    <t>х</t>
  </si>
  <si>
    <t>600</t>
  </si>
  <si>
    <t>230</t>
  </si>
  <si>
    <t xml:space="preserve">Використання товарів і послуг </t>
  </si>
  <si>
    <t>Показники</t>
  </si>
  <si>
    <t>170</t>
  </si>
  <si>
    <t>540</t>
  </si>
  <si>
    <t>Створення державних запасів і резервів</t>
  </si>
  <si>
    <t>Коди</t>
  </si>
  <si>
    <t>37508470_</t>
  </si>
  <si>
    <t>Капiтальнi трансферти</t>
  </si>
  <si>
    <t>390</t>
  </si>
  <si>
    <t xml:space="preserve">   Окремі заходи по реалізації державних (регіональних) програм, не віднесені до заходів розвитку</t>
  </si>
  <si>
    <t>Придбання землі  та нематеріальних активів</t>
  </si>
  <si>
    <t>650</t>
  </si>
  <si>
    <t>4112</t>
  </si>
  <si>
    <t>"___" ____________ 20___ року</t>
  </si>
  <si>
    <t>260</t>
  </si>
  <si>
    <t>100 Міністерство внутрішніх справ</t>
  </si>
  <si>
    <t xml:space="preserve">   Капітальний ремонт житлового фонду (приміщень)</t>
  </si>
  <si>
    <t>Поточні трансферти  урядам іноземних держав та міжнародним організаціям</t>
  </si>
  <si>
    <t xml:space="preserve">  Медикаменти та перев’язувальні матеріали</t>
  </si>
  <si>
    <t xml:space="preserve">до     Порядку      складання      бюджетної       звітності                                                      розпорядниками та одержувачами бюджетних коштів,                                                 звітності фондами загальнообов’язкового державного                              соціального і пенсійного страхування                                                                                               (пункт 1 розділу ІІ)
</t>
  </si>
  <si>
    <t>120</t>
  </si>
  <si>
    <t>510</t>
  </si>
  <si>
    <t>у тому числі:</t>
  </si>
  <si>
    <t>за КАТОТТГ</t>
  </si>
  <si>
    <t>410</t>
  </si>
  <si>
    <t>020</t>
  </si>
  <si>
    <t>квартальна (проміжна),</t>
  </si>
  <si>
    <t xml:space="preserve"> про надходження та використання коштів загального фонду</t>
  </si>
  <si>
    <t>Капітальні трансферти населенню</t>
  </si>
  <si>
    <t>UA80000000001078669</t>
  </si>
  <si>
    <t>360</t>
  </si>
  <si>
    <t>9000</t>
  </si>
  <si>
    <t>290</t>
  </si>
  <si>
    <t xml:space="preserve">   Оплата послуг (крім комунальних)</t>
  </si>
  <si>
    <t>Касові                                            за звітний                                              період (рік)</t>
  </si>
  <si>
    <t>440</t>
  </si>
  <si>
    <t>070</t>
  </si>
  <si>
    <t>2410</t>
  </si>
  <si>
    <t xml:space="preserve">   Капітальне  будівництво (придбання) інших об’єктів </t>
  </si>
  <si>
    <t>330</t>
  </si>
  <si>
    <t xml:space="preserve">   Надання кредитів підприємствам, установам, організаціям</t>
  </si>
  <si>
    <t>2023 р.</t>
  </si>
  <si>
    <t xml:space="preserve">   Оплата комунальних послуг та енергоносіїв</t>
  </si>
  <si>
    <t>180</t>
  </si>
  <si>
    <t>Орган державної влади</t>
  </si>
  <si>
    <t xml:space="preserve">  Оплата природного газу</t>
  </si>
  <si>
    <t xml:space="preserve">  Оплата водопостачання та водовiдведення</t>
  </si>
  <si>
    <t>Разом за КПКВК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</si>
</sst>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* #,##0.00;* \-#,##0.00;* &quot;-&quot;??;@"/>
    <numFmt numFmtId="165" formatCode="* #,##0.00;* \-#,##0.00;* \-??;@"/>
    <numFmt numFmtId="166" formatCode="d\.m\.yyyy"/>
  </numFmts>
  <fonts count="23" x14ac:knownFonts="1">
    <font>
      <sz val="10"/>
      <name val="Arial Cyr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6"/>
      <name val="Times New Roman"/>
      <charset val="204"/>
    </font>
    <font>
      <sz val="14"/>
      <name val="Times New Roman"/>
      <charset val="204"/>
    </font>
    <font>
      <b/>
      <sz val="12"/>
      <name val="Times New Roman"/>
      <charset val="204"/>
    </font>
    <font>
      <b/>
      <sz val="11"/>
      <name val="Times New Roman"/>
      <charset val="204"/>
    </font>
    <font>
      <b/>
      <sz val="14"/>
      <name val="Times New Roman"/>
      <charset val="204"/>
    </font>
    <font>
      <b/>
      <sz val="20"/>
      <name val="Times New Roman"/>
      <charset val="204"/>
    </font>
    <font>
      <b/>
      <sz val="16"/>
      <name val="Times New Roman"/>
      <charset val="204"/>
    </font>
    <font>
      <b/>
      <u/>
      <sz val="16"/>
      <name val="Times New Roman"/>
      <charset val="204"/>
    </font>
    <font>
      <sz val="11"/>
      <name val="Times New Roman"/>
      <charset val="204"/>
    </font>
    <font>
      <b/>
      <sz val="13"/>
      <name val="Times New Roman"/>
      <charset val="204"/>
    </font>
    <font>
      <i/>
      <sz val="14"/>
      <name val="Times New Roman"/>
      <charset val="204"/>
    </font>
    <font>
      <i/>
      <sz val="12"/>
      <name val="Times New Roman"/>
      <charset val="204"/>
    </font>
    <font>
      <sz val="12"/>
      <name val="Times New Roman"/>
      <charset val="204"/>
    </font>
    <font>
      <i/>
      <sz val="11"/>
      <name val="Times New Roman"/>
      <charset val="204"/>
    </font>
    <font>
      <i/>
      <sz val="10"/>
      <name val="Times New Roman"/>
      <charset val="204"/>
    </font>
    <font>
      <b/>
      <sz val="10"/>
      <name val="Times New Roman"/>
      <charset val="204"/>
    </font>
    <font>
      <sz val="9"/>
      <name val="Times New Roman"/>
      <charset val="204"/>
    </font>
    <font>
      <sz val="14"/>
      <name val="Times New Roman"/>
      <charset val="204"/>
    </font>
    <font>
      <i/>
      <sz val="14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 applyProtection="1">
      <alignment horizontal="center" vertical="top" wrapText="1"/>
    </xf>
    <xf numFmtId="0" fontId="5" fillId="0" borderId="0" xfId="0" applyNumberFormat="1" applyFont="1" applyFill="1" applyAlignment="1" applyProtection="1"/>
    <xf numFmtId="0" fontId="6" fillId="0" borderId="0" xfId="0" applyFont="1"/>
    <xf numFmtId="0" fontId="5" fillId="0" borderId="0" xfId="0" applyNumberFormat="1" applyFont="1" applyFill="1" applyAlignment="1" applyProtection="1">
      <alignment horizontal="left"/>
    </xf>
    <xf numFmtId="0" fontId="2" fillId="0" borderId="0" xfId="0" applyFont="1" applyAlignment="1">
      <alignment horizontal="center" vertical="top" wrapText="1"/>
    </xf>
    <xf numFmtId="0" fontId="7" fillId="0" borderId="0" xfId="0" applyNumberFormat="1" applyFont="1" applyFill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/>
    </xf>
    <xf numFmtId="0" fontId="10" fillId="0" borderId="0" xfId="0" applyNumberFormat="1" applyFont="1" applyFill="1" applyAlignment="1" applyProtection="1">
      <alignment horizontal="center"/>
    </xf>
    <xf numFmtId="0" fontId="9" fillId="0" borderId="0" xfId="0" applyNumberFormat="1" applyFont="1" applyFill="1" applyAlignment="1" applyProtection="1">
      <alignment horizontal="left"/>
    </xf>
    <xf numFmtId="0" fontId="7" fillId="0" borderId="0" xfId="0" applyNumberFormat="1" applyFont="1" applyFill="1" applyAlignment="1" applyProtection="1"/>
    <xf numFmtId="0" fontId="5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right"/>
    </xf>
    <xf numFmtId="49" fontId="9" fillId="0" borderId="1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Alignment="1" applyProtection="1">
      <alignment horizontal="left"/>
    </xf>
    <xf numFmtId="0" fontId="11" fillId="0" borderId="0" xfId="0" applyFont="1" applyAlignment="1">
      <alignment horizontal="center"/>
    </xf>
    <xf numFmtId="49" fontId="7" fillId="0" borderId="0" xfId="0" applyNumberFormat="1" applyFont="1" applyFill="1" applyAlignment="1" applyProtection="1">
      <alignment horizontal="center"/>
    </xf>
    <xf numFmtId="0" fontId="9" fillId="0" borderId="0" xfId="0" applyNumberFormat="1" applyFont="1" applyFill="1" applyAlignment="1" applyProtection="1"/>
    <xf numFmtId="0" fontId="9" fillId="0" borderId="0" xfId="0" applyNumberFormat="1" applyFont="1" applyFill="1" applyAlignment="1" applyProtection="1">
      <alignment wrapText="1"/>
    </xf>
    <xf numFmtId="0" fontId="7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Alignment="1" applyProtection="1">
      <alignment vertical="top"/>
    </xf>
    <xf numFmtId="0" fontId="7" fillId="0" borderId="0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/>
    <xf numFmtId="0" fontId="6" fillId="0" borderId="0" xfId="0" applyNumberFormat="1" applyFont="1" applyFill="1" applyAlignment="1" applyProtection="1">
      <alignment horizontal="left"/>
    </xf>
    <xf numFmtId="49" fontId="9" fillId="0" borderId="0" xfId="0" applyNumberFormat="1" applyFont="1" applyFill="1" applyAlignment="1" applyProtection="1">
      <alignment horizontal="left"/>
    </xf>
    <xf numFmtId="49" fontId="9" fillId="0" borderId="0" xfId="0" applyNumberFormat="1" applyFont="1" applyFill="1" applyBorder="1" applyAlignment="1" applyProtection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NumberFormat="1" applyFont="1" applyFill="1" applyAlignment="1" applyProtection="1"/>
    <xf numFmtId="49" fontId="1" fillId="0" borderId="0" xfId="0" applyNumberFormat="1" applyFont="1"/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5" fillId="0" borderId="0" xfId="0" applyNumberFormat="1" applyFont="1" applyFill="1" applyAlignment="1" applyProtection="1">
      <alignment horizontal="right"/>
    </xf>
    <xf numFmtId="165" fontId="15" fillId="0" borderId="0" xfId="0" applyNumberFormat="1" applyFont="1" applyFill="1" applyAlignment="1" applyProtection="1">
      <alignment horizontal="center"/>
    </xf>
    <xf numFmtId="165" fontId="15" fillId="0" borderId="0" xfId="0" applyNumberFormat="1" applyFont="1" applyFill="1" applyAlignment="1" applyProtection="1"/>
    <xf numFmtId="165" fontId="15" fillId="0" borderId="0" xfId="0" applyNumberFormat="1" applyFont="1" applyFill="1" applyAlignment="1" applyProtection="1">
      <alignment horizontal="right" vertical="top" wrapText="1"/>
    </xf>
    <xf numFmtId="165" fontId="4" fillId="0" borderId="0" xfId="0" applyNumberFormat="1" applyFont="1" applyFill="1" applyAlignment="1" applyProtection="1">
      <alignment horizontal="right" vertical="top"/>
    </xf>
    <xf numFmtId="49" fontId="1" fillId="0" borderId="0" xfId="0" applyNumberFormat="1" applyFont="1" applyBorder="1"/>
    <xf numFmtId="49" fontId="1" fillId="0" borderId="0" xfId="0" applyNumberFormat="1" applyFont="1" applyAlignment="1">
      <alignment horizontal="center"/>
    </xf>
    <xf numFmtId="49" fontId="11" fillId="0" borderId="0" xfId="0" applyNumberFormat="1" applyFont="1" applyFill="1" applyAlignment="1" applyProtection="1">
      <alignment vertical="center" wrapText="1"/>
    </xf>
    <xf numFmtId="165" fontId="11" fillId="0" borderId="0" xfId="0" applyNumberFormat="1" applyFont="1" applyFill="1" applyAlignment="1" applyProtection="1">
      <alignment horizontal="right"/>
    </xf>
    <xf numFmtId="49" fontId="13" fillId="0" borderId="0" xfId="0" applyNumberFormat="1" applyFont="1" applyFill="1" applyAlignment="1" applyProtection="1">
      <alignment horizontal="center"/>
    </xf>
    <xf numFmtId="165" fontId="16" fillId="0" borderId="0" xfId="0" applyNumberFormat="1" applyFont="1" applyFill="1" applyAlignment="1" applyProtection="1">
      <alignment horizontal="right"/>
    </xf>
    <xf numFmtId="165" fontId="4" fillId="0" borderId="0" xfId="0" applyNumberFormat="1" applyFont="1" applyFill="1" applyAlignment="1" applyProtection="1">
      <alignment horizontal="right"/>
    </xf>
    <xf numFmtId="49" fontId="17" fillId="0" borderId="0" xfId="0" applyNumberFormat="1" applyFont="1"/>
    <xf numFmtId="0" fontId="18" fillId="0" borderId="0" xfId="0" applyNumberFormat="1" applyFont="1" applyFill="1" applyAlignment="1" applyProtection="1">
      <alignment vertical="center" wrapText="1"/>
    </xf>
    <xf numFmtId="0" fontId="5" fillId="0" borderId="0" xfId="0" applyNumberFormat="1" applyFont="1" applyFill="1" applyAlignment="1" applyProtection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Font="1" applyBorder="1"/>
    <xf numFmtId="0" fontId="11" fillId="0" borderId="0" xfId="0" applyFont="1"/>
    <xf numFmtId="0" fontId="1" fillId="0" borderId="3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49" fontId="11" fillId="0" borderId="0" xfId="0" applyNumberFormat="1" applyFont="1"/>
    <xf numFmtId="0" fontId="19" fillId="0" borderId="0" xfId="0" applyFont="1"/>
    <xf numFmtId="0" fontId="1" fillId="0" borderId="0" xfId="0" applyNumberFormat="1" applyFont="1" applyFill="1" applyBorder="1" applyAlignment="1" applyProtection="1">
      <alignment horizontal="center"/>
    </xf>
    <xf numFmtId="166" fontId="1" fillId="0" borderId="0" xfId="0" applyNumberFormat="1" applyFont="1"/>
    <xf numFmtId="49" fontId="12" fillId="0" borderId="6" xfId="0" applyNumberFormat="1" applyFont="1" applyFill="1" applyBorder="1" applyAlignment="1" applyProtection="1">
      <alignment horizontal="center" vertical="top" wrapText="1"/>
    </xf>
    <xf numFmtId="49" fontId="5" fillId="0" borderId="6" xfId="0" applyNumberFormat="1" applyFont="1" applyFill="1" applyBorder="1" applyAlignment="1" applyProtection="1">
      <alignment horizontal="center"/>
    </xf>
    <xf numFmtId="49" fontId="6" fillId="0" borderId="6" xfId="0" applyNumberFormat="1" applyFont="1" applyFill="1" applyBorder="1" applyAlignment="1" applyProtection="1">
      <alignment horizontal="center"/>
    </xf>
    <xf numFmtId="49" fontId="7" fillId="0" borderId="6" xfId="0" applyNumberFormat="1" applyFont="1" applyFill="1" applyBorder="1" applyAlignment="1" applyProtection="1">
      <alignment horizontal="center"/>
    </xf>
    <xf numFmtId="165" fontId="5" fillId="0" borderId="6" xfId="0" applyNumberFormat="1" applyFont="1" applyFill="1" applyBorder="1" applyAlignment="1" applyProtection="1">
      <alignment horizontal="right"/>
    </xf>
    <xf numFmtId="0" fontId="7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3" fillId="0" borderId="6" xfId="0" applyNumberFormat="1" applyFont="1" applyFill="1" applyBorder="1" applyAlignment="1" applyProtection="1">
      <alignment horizontal="center"/>
    </xf>
    <xf numFmtId="165" fontId="14" fillId="0" borderId="6" xfId="0" applyNumberFormat="1" applyFont="1" applyFill="1" applyBorder="1" applyAlignment="1" applyProtection="1">
      <alignment horizontal="right"/>
    </xf>
    <xf numFmtId="0" fontId="4" fillId="0" borderId="6" xfId="0" applyFont="1" applyBorder="1" applyAlignment="1">
      <alignment horizontal="center"/>
    </xf>
    <xf numFmtId="49" fontId="4" fillId="0" borderId="6" xfId="0" applyNumberFormat="1" applyFont="1" applyFill="1" applyBorder="1" applyAlignment="1" applyProtection="1">
      <alignment horizontal="center"/>
    </xf>
    <xf numFmtId="165" fontId="15" fillId="0" borderId="6" xfId="0" applyNumberFormat="1" applyFont="1" applyFill="1" applyBorder="1" applyAlignment="1" applyProtection="1">
      <alignment horizontal="right"/>
    </xf>
    <xf numFmtId="49" fontId="20" fillId="0" borderId="6" xfId="0" applyNumberFormat="1" applyFont="1" applyFill="1" applyBorder="1" applyAlignment="1" applyProtection="1">
      <alignment horizontal="center"/>
    </xf>
    <xf numFmtId="49" fontId="21" fillId="0" borderId="6" xfId="0" applyNumberFormat="1" applyFont="1" applyFill="1" applyBorder="1" applyAlignment="1" applyProtection="1">
      <alignment horizontal="center"/>
    </xf>
    <xf numFmtId="49" fontId="22" fillId="0" borderId="6" xfId="0" applyNumberFormat="1" applyFont="1" applyFill="1" applyBorder="1" applyAlignment="1" applyProtection="1">
      <alignment horizontal="center"/>
    </xf>
    <xf numFmtId="49" fontId="21" fillId="0" borderId="6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Fill="1" applyBorder="1" applyAlignment="1" applyProtection="1">
      <alignment horizontal="center"/>
    </xf>
    <xf numFmtId="165" fontId="5" fillId="0" borderId="2" xfId="0" applyNumberFormat="1" applyFont="1" applyFill="1" applyBorder="1" applyAlignment="1" applyProtection="1">
      <alignment horizontal="right"/>
    </xf>
    <xf numFmtId="49" fontId="6" fillId="0" borderId="7" xfId="0" applyNumberFormat="1" applyFont="1" applyFill="1" applyBorder="1" applyAlignment="1" applyProtection="1">
      <alignment horizontal="center"/>
    </xf>
    <xf numFmtId="165" fontId="5" fillId="0" borderId="7" xfId="0" applyNumberFormat="1" applyFont="1" applyFill="1" applyBorder="1" applyAlignment="1" applyProtection="1">
      <alignment horizontal="right"/>
    </xf>
    <xf numFmtId="1" fontId="5" fillId="0" borderId="6" xfId="0" applyNumberFormat="1" applyFont="1" applyFill="1" applyBorder="1" applyAlignment="1" applyProtection="1">
      <alignment horizontal="center"/>
    </xf>
    <xf numFmtId="49" fontId="13" fillId="0" borderId="6" xfId="0" applyNumberFormat="1" applyFont="1" applyBorder="1" applyAlignment="1">
      <alignment horizontal="center"/>
    </xf>
    <xf numFmtId="165" fontId="15" fillId="0" borderId="6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right"/>
    </xf>
    <xf numFmtId="49" fontId="20" fillId="0" borderId="8" xfId="0" applyNumberFormat="1" applyFont="1" applyFill="1" applyBorder="1" applyAlignment="1" applyProtection="1">
      <alignment horizontal="center"/>
    </xf>
    <xf numFmtId="164" fontId="15" fillId="0" borderId="9" xfId="0" applyNumberFormat="1" applyFont="1" applyFill="1" applyBorder="1" applyAlignment="1" applyProtection="1">
      <alignment horizontal="right"/>
    </xf>
    <xf numFmtId="165" fontId="14" fillId="0" borderId="2" xfId="0" applyNumberFormat="1" applyFont="1" applyFill="1" applyBorder="1" applyAlignment="1" applyProtection="1">
      <alignment horizontal="right"/>
    </xf>
    <xf numFmtId="49" fontId="12" fillId="0" borderId="10" xfId="0" applyNumberFormat="1" applyFont="1" applyFill="1" applyBorder="1" applyAlignment="1" applyProtection="1">
      <alignment horizontal="center" vertical="top" wrapText="1"/>
    </xf>
    <xf numFmtId="1" fontId="5" fillId="0" borderId="2" xfId="0" applyNumberFormat="1" applyFont="1" applyFill="1" applyBorder="1" applyAlignment="1" applyProtection="1">
      <alignment horizontal="center"/>
    </xf>
    <xf numFmtId="49" fontId="15" fillId="0" borderId="11" xfId="0" applyNumberFormat="1" applyFont="1" applyFill="1" applyBorder="1" applyAlignment="1" applyProtection="1">
      <alignment horizontal="center"/>
    </xf>
    <xf numFmtId="49" fontId="7" fillId="0" borderId="12" xfId="0" applyNumberFormat="1" applyFont="1" applyFill="1" applyBorder="1" applyAlignment="1" applyProtection="1">
      <alignment horizontal="center"/>
    </xf>
    <xf numFmtId="49" fontId="18" fillId="0" borderId="9" xfId="0" applyNumberFormat="1" applyFont="1" applyFill="1" applyBorder="1" applyAlignment="1" applyProtection="1">
      <alignment horizontal="center"/>
    </xf>
    <xf numFmtId="0" fontId="9" fillId="0" borderId="4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horizontal="right"/>
    </xf>
    <xf numFmtId="0" fontId="9" fillId="0" borderId="1" xfId="0" applyNumberFormat="1" applyFont="1" applyFill="1" applyBorder="1" applyAlignment="1" applyProtection="1">
      <alignment horizontal="left" wrapText="1"/>
    </xf>
    <xf numFmtId="49" fontId="7" fillId="0" borderId="6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Alignment="1" applyProtection="1">
      <alignment horizontal="left" vertical="top"/>
    </xf>
    <xf numFmtId="0" fontId="20" fillId="0" borderId="6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Alignment="1" applyProtection="1"/>
    <xf numFmtId="49" fontId="9" fillId="0" borderId="1" xfId="0" applyNumberFormat="1" applyFont="1" applyFill="1" applyBorder="1" applyAlignment="1" applyProtection="1">
      <alignment horizontal="left"/>
    </xf>
    <xf numFmtId="49" fontId="5" fillId="0" borderId="2" xfId="0" applyNumberFormat="1" applyFont="1" applyFill="1" applyBorder="1" applyAlignment="1" applyProtection="1">
      <alignment horizontal="center"/>
    </xf>
    <xf numFmtId="0" fontId="13" fillId="0" borderId="6" xfId="0" applyNumberFormat="1" applyFont="1" applyFill="1" applyBorder="1" applyAlignment="1" applyProtection="1">
      <alignment horizontal="left" vertical="center" wrapText="1"/>
    </xf>
    <xf numFmtId="49" fontId="1" fillId="0" borderId="7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49" fontId="5" fillId="0" borderId="6" xfId="0" applyNumberFormat="1" applyFont="1" applyFill="1" applyBorder="1" applyAlignment="1" applyProtection="1">
      <alignment horizontal="center"/>
    </xf>
    <xf numFmtId="49" fontId="13" fillId="0" borderId="6" xfId="0" applyNumberFormat="1" applyFont="1" applyFill="1" applyBorder="1" applyAlignment="1" applyProtection="1">
      <alignment horizontal="left" vertical="center" wrapText="1"/>
    </xf>
    <xf numFmtId="0" fontId="13" fillId="0" borderId="6" xfId="0" applyNumberFormat="1" applyFont="1" applyFill="1" applyBorder="1" applyAlignment="1" applyProtection="1">
      <alignment horizontal="left" wrapText="1"/>
    </xf>
    <xf numFmtId="0" fontId="7" fillId="0" borderId="6" xfId="0" applyNumberFormat="1" applyFont="1" applyFill="1" applyBorder="1" applyAlignment="1" applyProtection="1">
      <alignment horizontal="left"/>
    </xf>
    <xf numFmtId="0" fontId="7" fillId="0" borderId="6" xfId="0" applyNumberFormat="1" applyFont="1" applyFill="1" applyBorder="1" applyAlignment="1" applyProtection="1">
      <alignment horizontal="left" wrapText="1"/>
    </xf>
    <xf numFmtId="49" fontId="4" fillId="0" borderId="6" xfId="0" applyNumberFormat="1" applyFont="1" applyFill="1" applyBorder="1" applyAlignment="1" applyProtection="1">
      <alignment horizontal="left" wrapText="1"/>
    </xf>
    <xf numFmtId="0" fontId="4" fillId="0" borderId="6" xfId="0" applyNumberFormat="1" applyFont="1" applyFill="1" applyBorder="1" applyAlignment="1" applyProtection="1">
      <alignment horizontal="left" wrapText="1"/>
    </xf>
    <xf numFmtId="49" fontId="4" fillId="0" borderId="6" xfId="0" applyNumberFormat="1" applyFont="1" applyFill="1" applyBorder="1" applyAlignment="1" applyProtection="1">
      <alignment vertical="center" wrapText="1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center"/>
    </xf>
    <xf numFmtId="0" fontId="1" fillId="0" borderId="3" xfId="0" applyFont="1" applyBorder="1" applyAlignment="1">
      <alignment horizontal="center"/>
    </xf>
    <xf numFmtId="0" fontId="18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7" fillId="0" borderId="1" xfId="0" applyFont="1" applyBorder="1" applyAlignment="1">
      <alignment horizontal="center"/>
    </xf>
    <xf numFmtId="49" fontId="7" fillId="0" borderId="9" xfId="0" applyNumberFormat="1" applyFont="1" applyFill="1" applyBorder="1" applyAlignment="1" applyProtection="1">
      <alignment horizontal="center" vertical="top" wrapText="1"/>
    </xf>
    <xf numFmtId="49" fontId="16" fillId="0" borderId="0" xfId="0" applyNumberFormat="1" applyFont="1" applyFill="1" applyBorder="1" applyAlignment="1" applyProtection="1">
      <alignment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0"/>
  <sheetViews>
    <sheetView tabSelected="1" topLeftCell="A3" zoomScale="70" workbookViewId="0">
      <selection activeCell="S13" sqref="S13"/>
    </sheetView>
  </sheetViews>
  <sheetFormatPr defaultColWidth="9.140625" defaultRowHeight="12.75" x14ac:dyDescent="0.2"/>
  <cols>
    <col min="1" max="1" width="15.5703125" style="1" customWidth="1"/>
    <col min="2" max="2" width="20.85546875" style="1" customWidth="1"/>
    <col min="3" max="3" width="15.85546875" style="1" customWidth="1"/>
    <col min="4" max="4" width="26.140625" style="1" customWidth="1"/>
    <col min="5" max="5" width="7.7109375" style="1" customWidth="1"/>
    <col min="6" max="6" width="12.140625" style="1" customWidth="1"/>
    <col min="7" max="7" width="8.140625" style="1" customWidth="1"/>
    <col min="8" max="8" width="28" style="1" customWidth="1"/>
    <col min="9" max="9" width="27.7109375" style="1" customWidth="1"/>
    <col min="10" max="10" width="28.5703125" style="1" customWidth="1"/>
    <col min="11" max="11" width="29.42578125" style="1" customWidth="1"/>
    <col min="12" max="12" width="26" style="1" customWidth="1"/>
    <col min="13" max="13" width="25.140625" style="1" customWidth="1"/>
    <col min="14" max="14" width="9.5703125" style="1" customWidth="1"/>
    <col min="15" max="256" width="9.140625" style="1" customWidth="1"/>
  </cols>
  <sheetData>
    <row r="1" spans="1:13" ht="6.95" customHeight="1" x14ac:dyDescent="0.2"/>
    <row r="2" spans="1:13" ht="21.75" customHeight="1" x14ac:dyDescent="0.2"/>
    <row r="3" spans="1:13" ht="20.25" x14ac:dyDescent="0.3">
      <c r="F3" s="2"/>
      <c r="G3" s="2"/>
      <c r="H3" s="2"/>
      <c r="I3" s="2"/>
      <c r="J3" s="3"/>
      <c r="K3" s="100" t="s">
        <v>64</v>
      </c>
      <c r="L3" s="100"/>
      <c r="M3" s="100"/>
    </row>
    <row r="4" spans="1:13" ht="96" customHeight="1" x14ac:dyDescent="0.2">
      <c r="F4" s="2"/>
      <c r="G4" s="2"/>
      <c r="H4" s="2"/>
      <c r="I4" s="2"/>
      <c r="J4" s="4"/>
      <c r="K4" s="101" t="s">
        <v>167</v>
      </c>
      <c r="L4" s="101"/>
      <c r="M4" s="101"/>
    </row>
    <row r="5" spans="1:13" ht="18.75" x14ac:dyDescent="0.25">
      <c r="A5" s="5"/>
      <c r="B5" s="6"/>
      <c r="C5" s="6"/>
      <c r="D5" s="7"/>
      <c r="E5" s="7"/>
      <c r="F5" s="7"/>
      <c r="G5" s="7"/>
      <c r="H5" s="7"/>
      <c r="I5" s="7"/>
      <c r="J5" s="7"/>
      <c r="K5" s="8"/>
      <c r="L5" s="102"/>
      <c r="M5" s="102"/>
    </row>
    <row r="6" spans="1:13" ht="25.5" x14ac:dyDescent="0.35">
      <c r="A6" s="9"/>
      <c r="B6" s="9"/>
      <c r="C6" s="9"/>
      <c r="D6" s="9"/>
      <c r="E6" s="9"/>
      <c r="F6" s="9"/>
      <c r="H6" s="10" t="s">
        <v>45</v>
      </c>
      <c r="I6" s="9"/>
      <c r="J6" s="9"/>
      <c r="K6" s="9"/>
    </row>
    <row r="7" spans="1:13" ht="22.5" customHeight="1" x14ac:dyDescent="0.3">
      <c r="A7" s="9"/>
      <c r="B7" s="9"/>
      <c r="C7" s="9"/>
      <c r="D7" s="103" t="s">
        <v>175</v>
      </c>
      <c r="E7" s="103"/>
      <c r="F7" s="103"/>
      <c r="G7" s="103"/>
      <c r="H7" s="103"/>
      <c r="I7" s="103"/>
      <c r="J7" s="11" t="s">
        <v>93</v>
      </c>
      <c r="K7" s="12" t="s">
        <v>7</v>
      </c>
      <c r="L7" s="13"/>
      <c r="M7" s="14"/>
    </row>
    <row r="8" spans="1:13" ht="20.25" x14ac:dyDescent="0.3">
      <c r="G8" s="15" t="s">
        <v>132</v>
      </c>
      <c r="H8" s="16" t="s">
        <v>189</v>
      </c>
      <c r="I8" s="17"/>
      <c r="K8" s="18"/>
      <c r="M8" s="19" t="s">
        <v>153</v>
      </c>
    </row>
    <row r="9" spans="1:13" ht="21.75" customHeight="1" x14ac:dyDescent="0.3">
      <c r="A9" s="20" t="s">
        <v>137</v>
      </c>
      <c r="B9" s="104" t="s">
        <v>34</v>
      </c>
      <c r="C9" s="104"/>
      <c r="D9" s="104"/>
      <c r="E9" s="104"/>
      <c r="F9" s="104"/>
      <c r="G9" s="104"/>
      <c r="H9" s="104"/>
      <c r="I9" s="104"/>
      <c r="J9" s="104"/>
      <c r="K9" s="104"/>
      <c r="L9" s="21" t="s">
        <v>75</v>
      </c>
      <c r="M9" s="97" t="s">
        <v>154</v>
      </c>
    </row>
    <row r="10" spans="1:13" ht="21.75" customHeight="1" x14ac:dyDescent="0.3">
      <c r="A10" s="20" t="s">
        <v>92</v>
      </c>
      <c r="B10" s="99" t="s">
        <v>63</v>
      </c>
      <c r="C10" s="99"/>
      <c r="D10" s="99"/>
      <c r="E10" s="99"/>
      <c r="F10" s="99"/>
      <c r="G10" s="99"/>
      <c r="H10" s="99"/>
      <c r="I10" s="99"/>
      <c r="J10" s="99"/>
      <c r="K10" s="99"/>
      <c r="L10" s="20" t="s">
        <v>171</v>
      </c>
      <c r="M10" s="98" t="s">
        <v>177</v>
      </c>
    </row>
    <row r="11" spans="1:13" ht="21.75" customHeight="1" x14ac:dyDescent="0.3">
      <c r="A11" s="20" t="s">
        <v>100</v>
      </c>
      <c r="B11" s="23"/>
      <c r="C11" s="23"/>
      <c r="D11" s="12"/>
      <c r="E11" s="99" t="s">
        <v>192</v>
      </c>
      <c r="F11" s="99"/>
      <c r="G11" s="99"/>
      <c r="H11" s="99"/>
      <c r="I11" s="99"/>
      <c r="J11" s="99"/>
      <c r="K11" s="99"/>
      <c r="L11" s="20" t="s">
        <v>5</v>
      </c>
      <c r="M11" s="22">
        <v>410</v>
      </c>
    </row>
    <row r="12" spans="1:13" ht="21.75" customHeight="1" x14ac:dyDescent="0.3">
      <c r="A12" s="113" t="s">
        <v>126</v>
      </c>
      <c r="B12" s="113"/>
      <c r="C12" s="113"/>
      <c r="D12" s="113"/>
      <c r="E12" s="113"/>
      <c r="F12" s="113"/>
      <c r="G12" s="113"/>
      <c r="H12" s="114"/>
      <c r="I12" s="106" t="s">
        <v>163</v>
      </c>
      <c r="J12" s="106"/>
      <c r="K12" s="106"/>
      <c r="L12" s="21"/>
    </row>
    <row r="13" spans="1:13" ht="78.95" customHeight="1" x14ac:dyDescent="0.3">
      <c r="A13" s="107" t="s">
        <v>18</v>
      </c>
      <c r="B13" s="107"/>
      <c r="C13" s="107"/>
      <c r="D13" s="107"/>
      <c r="E13" s="107"/>
      <c r="F13" s="107"/>
      <c r="G13" s="107"/>
      <c r="H13" s="108"/>
      <c r="I13" s="112" t="s">
        <v>195</v>
      </c>
      <c r="J13" s="112"/>
      <c r="K13" s="112"/>
      <c r="L13" s="25"/>
      <c r="M13" s="26"/>
    </row>
    <row r="14" spans="1:13" ht="23.25" customHeight="1" x14ac:dyDescent="0.3">
      <c r="A14" s="24" t="s">
        <v>91</v>
      </c>
      <c r="B14" s="24"/>
      <c r="C14" s="24"/>
      <c r="D14" s="24"/>
      <c r="E14" s="24"/>
      <c r="F14" s="24"/>
      <c r="G14" s="24"/>
      <c r="H14" s="20"/>
      <c r="I14" s="111" t="s">
        <v>1</v>
      </c>
      <c r="J14" s="111"/>
      <c r="K14" s="111"/>
      <c r="L14" s="20"/>
    </row>
    <row r="15" spans="1:13" ht="23.25" customHeight="1" x14ac:dyDescent="0.3">
      <c r="A15" s="20" t="s">
        <v>4</v>
      </c>
      <c r="B15" s="20"/>
      <c r="C15" s="20"/>
      <c r="D15" s="20"/>
      <c r="E15" s="20"/>
      <c r="F15" s="20"/>
      <c r="G15" s="20"/>
      <c r="H15" s="20"/>
      <c r="I15" s="27"/>
      <c r="J15" s="27"/>
      <c r="K15" s="27"/>
      <c r="L15" s="24"/>
      <c r="M15" s="28"/>
    </row>
    <row r="16" spans="1:13" ht="22.5" customHeight="1" x14ac:dyDescent="0.3">
      <c r="A16" s="20" t="s">
        <v>51</v>
      </c>
      <c r="B16" s="20"/>
      <c r="C16" s="20"/>
      <c r="D16" s="20"/>
      <c r="E16" s="20"/>
      <c r="F16" s="20"/>
      <c r="G16" s="20"/>
      <c r="H16" s="20"/>
      <c r="I16" s="115" t="s">
        <v>1</v>
      </c>
      <c r="J16" s="115"/>
      <c r="K16" s="115"/>
      <c r="L16" s="24"/>
      <c r="M16" s="28"/>
    </row>
    <row r="17" spans="1:13" ht="13.5" customHeight="1" x14ac:dyDescent="0.3">
      <c r="A17" s="20"/>
      <c r="B17" s="20"/>
      <c r="C17" s="20"/>
      <c r="D17" s="29"/>
      <c r="E17" s="29"/>
      <c r="F17" s="29"/>
      <c r="G17" s="29"/>
      <c r="H17" s="30"/>
      <c r="L17" s="30"/>
      <c r="M17" s="28"/>
    </row>
    <row r="18" spans="1:13" ht="15.75" customHeight="1" x14ac:dyDescent="0.3">
      <c r="D18" s="31"/>
      <c r="E18" s="31"/>
      <c r="F18" s="32"/>
      <c r="G18" s="32"/>
      <c r="H18" s="32"/>
      <c r="I18" s="32"/>
      <c r="J18" s="31"/>
      <c r="K18" s="12"/>
      <c r="L18" s="33"/>
    </row>
    <row r="19" spans="1:13" ht="18.75" customHeight="1" x14ac:dyDescent="0.3">
      <c r="A19" s="34" t="s">
        <v>57</v>
      </c>
      <c r="B19" s="15"/>
      <c r="C19" s="34" t="s">
        <v>174</v>
      </c>
      <c r="D19" s="31"/>
      <c r="E19" s="31" t="s">
        <v>109</v>
      </c>
      <c r="F19" s="32"/>
      <c r="G19" s="32"/>
      <c r="H19" s="32"/>
      <c r="I19" s="32"/>
      <c r="J19" s="31"/>
      <c r="K19" s="12"/>
      <c r="L19" s="31"/>
    </row>
    <row r="20" spans="1:13" ht="24" customHeight="1" x14ac:dyDescent="0.3">
      <c r="A20" s="34" t="s">
        <v>61</v>
      </c>
      <c r="B20" s="31"/>
      <c r="C20" s="20"/>
      <c r="D20" s="20"/>
      <c r="E20" s="20"/>
      <c r="F20" s="32"/>
      <c r="G20" s="32"/>
      <c r="H20" s="32"/>
      <c r="I20" s="32"/>
      <c r="J20" s="31"/>
      <c r="K20" s="31"/>
      <c r="L20" s="31"/>
    </row>
    <row r="21" spans="1:13" s="35" customFormat="1" ht="72.75" customHeight="1" x14ac:dyDescent="0.2">
      <c r="A21" s="138" t="s">
        <v>149</v>
      </c>
      <c r="B21" s="138"/>
      <c r="C21" s="138"/>
      <c r="D21" s="138"/>
      <c r="E21" s="138"/>
      <c r="F21" s="94" t="s">
        <v>26</v>
      </c>
      <c r="G21" s="66" t="s">
        <v>78</v>
      </c>
      <c r="H21" s="66" t="s">
        <v>135</v>
      </c>
      <c r="I21" s="66" t="s">
        <v>29</v>
      </c>
      <c r="J21" s="66" t="s">
        <v>21</v>
      </c>
      <c r="K21" s="66" t="s">
        <v>9</v>
      </c>
      <c r="L21" s="66" t="s">
        <v>182</v>
      </c>
      <c r="M21" s="66" t="s">
        <v>128</v>
      </c>
    </row>
    <row r="22" spans="1:13" s="36" customFormat="1" ht="20.25" customHeight="1" x14ac:dyDescent="0.25">
      <c r="A22" s="116">
        <v>1</v>
      </c>
      <c r="B22" s="116"/>
      <c r="C22" s="116"/>
      <c r="D22" s="116"/>
      <c r="E22" s="116"/>
      <c r="F22" s="67">
        <v>2</v>
      </c>
      <c r="G22" s="67">
        <v>3</v>
      </c>
      <c r="H22" s="67">
        <v>4</v>
      </c>
      <c r="I22" s="67">
        <v>5</v>
      </c>
      <c r="J22" s="67">
        <v>6</v>
      </c>
      <c r="K22" s="67">
        <v>7</v>
      </c>
      <c r="L22" s="67">
        <v>8</v>
      </c>
      <c r="M22" s="67" t="s">
        <v>142</v>
      </c>
    </row>
    <row r="23" spans="1:13" s="36" customFormat="1" ht="27" customHeight="1" x14ac:dyDescent="0.3">
      <c r="A23" s="105" t="s">
        <v>90</v>
      </c>
      <c r="B23" s="105"/>
      <c r="C23" s="105"/>
      <c r="D23" s="105"/>
      <c r="E23" s="105"/>
      <c r="F23" s="68" t="s">
        <v>145</v>
      </c>
      <c r="G23" s="69" t="s">
        <v>15</v>
      </c>
      <c r="H23" s="70">
        <f>H25+H64+H84+H93+H96</f>
        <v>2086291300</v>
      </c>
      <c r="I23" s="70">
        <f>I27+I31+I34+I35+I39+I50+I51+I59+I95</f>
        <v>2086291300</v>
      </c>
      <c r="J23" s="70">
        <f>J25+J64+J84+J93+J96</f>
        <v>0</v>
      </c>
      <c r="K23" s="70">
        <f>K25+K64+K84+K93+K96</f>
        <v>2084545568.3300002</v>
      </c>
      <c r="L23" s="70">
        <f>L25+L64+L84+L93+L96</f>
        <v>2084545568.3300002</v>
      </c>
      <c r="M23" s="70">
        <f>J23+K23-L23</f>
        <v>0</v>
      </c>
    </row>
    <row r="24" spans="1:13" s="36" customFormat="1" ht="13.9" customHeight="1" x14ac:dyDescent="0.25">
      <c r="A24" s="118" t="s">
        <v>170</v>
      </c>
      <c r="B24" s="118"/>
      <c r="C24" s="118"/>
      <c r="D24" s="118"/>
      <c r="E24" s="118"/>
      <c r="F24" s="85"/>
      <c r="G24" s="85"/>
      <c r="H24" s="86"/>
      <c r="I24" s="86"/>
      <c r="J24" s="86"/>
      <c r="K24" s="86"/>
      <c r="L24" s="86"/>
      <c r="M24" s="86"/>
    </row>
    <row r="25" spans="1:13" s="35" customFormat="1" ht="20.25" customHeight="1" x14ac:dyDescent="0.3">
      <c r="A25" s="119" t="s">
        <v>41</v>
      </c>
      <c r="B25" s="119"/>
      <c r="C25" s="119"/>
      <c r="D25" s="119"/>
      <c r="E25" s="119"/>
      <c r="F25" s="82">
        <v>2000</v>
      </c>
      <c r="G25" s="83" t="s">
        <v>173</v>
      </c>
      <c r="H25" s="84">
        <f>H26+H32+H52+H55+H59+H63</f>
        <v>2082782500</v>
      </c>
      <c r="I25" s="84">
        <v>0</v>
      </c>
      <c r="J25" s="84">
        <f>J26+J32+J52+J55+J59+J63</f>
        <v>0</v>
      </c>
      <c r="K25" s="84">
        <f>K26+K32+K52+K55+K59+K63</f>
        <v>2081039715.1900001</v>
      </c>
      <c r="L25" s="84">
        <f>L26+L32+L52+L55+L59+L63</f>
        <v>2081039715.1900001</v>
      </c>
      <c r="M25" s="84">
        <f t="shared" ref="M25:M42" si="0">J25+K25-L25</f>
        <v>0</v>
      </c>
    </row>
    <row r="26" spans="1:13" s="35" customFormat="1" ht="20.25" customHeight="1" x14ac:dyDescent="0.3">
      <c r="A26" s="120" t="s">
        <v>117</v>
      </c>
      <c r="B26" s="120"/>
      <c r="C26" s="120"/>
      <c r="D26" s="120"/>
      <c r="E26" s="120"/>
      <c r="F26" s="71">
        <v>2100</v>
      </c>
      <c r="G26" s="69" t="s">
        <v>130</v>
      </c>
      <c r="H26" s="70">
        <f>H27+H31</f>
        <v>1659932000</v>
      </c>
      <c r="I26" s="70">
        <v>0</v>
      </c>
      <c r="J26" s="70">
        <f>J27+J31</f>
        <v>0</v>
      </c>
      <c r="K26" s="70">
        <f>K27+K31</f>
        <v>1659925455.6300001</v>
      </c>
      <c r="L26" s="70">
        <f>L27+L31</f>
        <v>1659925455.6300001</v>
      </c>
      <c r="M26" s="70">
        <f t="shared" si="0"/>
        <v>0</v>
      </c>
    </row>
    <row r="27" spans="1:13" s="35" customFormat="1" ht="25.15" customHeight="1" x14ac:dyDescent="0.3">
      <c r="A27" s="117" t="s">
        <v>46</v>
      </c>
      <c r="B27" s="117"/>
      <c r="C27" s="117"/>
      <c r="D27" s="117"/>
      <c r="E27" s="117"/>
      <c r="F27" s="72">
        <v>2110</v>
      </c>
      <c r="G27" s="73" t="s">
        <v>3</v>
      </c>
      <c r="H27" s="74">
        <f>H28+H29+H30</f>
        <v>1365035800</v>
      </c>
      <c r="I27" s="74">
        <v>1365035800</v>
      </c>
      <c r="J27" s="74">
        <f>J28+J29+J30</f>
        <v>0</v>
      </c>
      <c r="K27" s="74">
        <f>K28+K29+K30</f>
        <v>1365035800</v>
      </c>
      <c r="L27" s="74">
        <f>L28+L29+L30</f>
        <v>1365035800</v>
      </c>
      <c r="M27" s="74">
        <f t="shared" si="0"/>
        <v>0</v>
      </c>
    </row>
    <row r="28" spans="1:13" s="35" customFormat="1" ht="24" customHeight="1" x14ac:dyDescent="0.3">
      <c r="A28" s="110" t="s">
        <v>53</v>
      </c>
      <c r="B28" s="110"/>
      <c r="C28" s="110"/>
      <c r="D28" s="110"/>
      <c r="E28" s="110"/>
      <c r="F28" s="75">
        <v>2111</v>
      </c>
      <c r="G28" s="76" t="s">
        <v>58</v>
      </c>
      <c r="H28" s="77">
        <v>1365035800</v>
      </c>
      <c r="I28" s="77">
        <v>0</v>
      </c>
      <c r="J28" s="77">
        <v>0</v>
      </c>
      <c r="K28" s="77">
        <v>1365035800</v>
      </c>
      <c r="L28" s="77">
        <v>1365035800</v>
      </c>
      <c r="M28" s="77">
        <f t="shared" si="0"/>
        <v>0</v>
      </c>
    </row>
    <row r="29" spans="1:13" s="35" customFormat="1" ht="21" customHeight="1" x14ac:dyDescent="0.3">
      <c r="A29" s="110" t="s">
        <v>32</v>
      </c>
      <c r="B29" s="110"/>
      <c r="C29" s="110"/>
      <c r="D29" s="110"/>
      <c r="E29" s="110"/>
      <c r="F29" s="75">
        <v>2112</v>
      </c>
      <c r="G29" s="76" t="s">
        <v>120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f t="shared" si="0"/>
        <v>0</v>
      </c>
    </row>
    <row r="30" spans="1:13" ht="22.5" customHeight="1" x14ac:dyDescent="0.3">
      <c r="A30" s="109" t="s">
        <v>72</v>
      </c>
      <c r="B30" s="110"/>
      <c r="C30" s="110"/>
      <c r="D30" s="110"/>
      <c r="E30" s="110"/>
      <c r="F30" s="75">
        <v>2113</v>
      </c>
      <c r="G30" s="91" t="s">
        <v>184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f t="shared" si="0"/>
        <v>0</v>
      </c>
    </row>
    <row r="31" spans="1:13" s="35" customFormat="1" ht="20.45" customHeight="1" x14ac:dyDescent="0.3">
      <c r="A31" s="117" t="s">
        <v>101</v>
      </c>
      <c r="B31" s="117"/>
      <c r="C31" s="117"/>
      <c r="D31" s="117"/>
      <c r="E31" s="117"/>
      <c r="F31" s="72">
        <v>2120</v>
      </c>
      <c r="G31" s="79" t="s">
        <v>143</v>
      </c>
      <c r="H31" s="93">
        <v>294896200</v>
      </c>
      <c r="I31" s="93">
        <v>294896200</v>
      </c>
      <c r="J31" s="93">
        <v>0</v>
      </c>
      <c r="K31" s="93">
        <v>294889655.63</v>
      </c>
      <c r="L31" s="93">
        <v>294889655.63</v>
      </c>
      <c r="M31" s="93">
        <f t="shared" si="0"/>
        <v>0</v>
      </c>
    </row>
    <row r="32" spans="1:13" s="35" customFormat="1" ht="23.25" customHeight="1" x14ac:dyDescent="0.3">
      <c r="A32" s="121" t="s">
        <v>148</v>
      </c>
      <c r="B32" s="121"/>
      <c r="C32" s="121"/>
      <c r="D32" s="121"/>
      <c r="E32" s="121"/>
      <c r="F32" s="71">
        <v>2200</v>
      </c>
      <c r="G32" s="80" t="s">
        <v>105</v>
      </c>
      <c r="H32" s="70">
        <f>H33+H34+H35+H36+H37+H38+H39+H49</f>
        <v>419221900</v>
      </c>
      <c r="I32" s="70">
        <v>0</v>
      </c>
      <c r="J32" s="70">
        <f>J33+J34+J35+J36+J37+J38+J39+J49</f>
        <v>0</v>
      </c>
      <c r="K32" s="70">
        <f>K33+K34+K35+K36+K37+K38+K39+K49</f>
        <v>417603008.27000004</v>
      </c>
      <c r="L32" s="70">
        <f>L33+L34+L35+L36+L37+L38+L39+L49</f>
        <v>417603008.27000004</v>
      </c>
      <c r="M32" s="70">
        <f t="shared" si="0"/>
        <v>0</v>
      </c>
    </row>
    <row r="33" spans="1:13" s="35" customFormat="1" ht="21" customHeight="1" x14ac:dyDescent="0.3">
      <c r="A33" s="117" t="s">
        <v>125</v>
      </c>
      <c r="B33" s="117"/>
      <c r="C33" s="117"/>
      <c r="D33" s="117"/>
      <c r="E33" s="117"/>
      <c r="F33" s="72">
        <v>2210</v>
      </c>
      <c r="G33" s="79" t="s">
        <v>89</v>
      </c>
      <c r="H33" s="74">
        <v>157456000</v>
      </c>
      <c r="I33" s="74">
        <v>0</v>
      </c>
      <c r="J33" s="74">
        <v>0</v>
      </c>
      <c r="K33" s="74">
        <v>157455935.03999999</v>
      </c>
      <c r="L33" s="74">
        <v>157455935.03999999</v>
      </c>
      <c r="M33" s="74">
        <f t="shared" si="0"/>
        <v>0</v>
      </c>
    </row>
    <row r="34" spans="1:13" s="35" customFormat="1" ht="22.5" customHeight="1" x14ac:dyDescent="0.3">
      <c r="A34" s="117" t="s">
        <v>166</v>
      </c>
      <c r="B34" s="117"/>
      <c r="C34" s="117"/>
      <c r="D34" s="117"/>
      <c r="E34" s="117"/>
      <c r="F34" s="72">
        <v>2220</v>
      </c>
      <c r="G34" s="79" t="s">
        <v>30</v>
      </c>
      <c r="H34" s="74">
        <v>89600</v>
      </c>
      <c r="I34" s="74">
        <v>89600</v>
      </c>
      <c r="J34" s="74">
        <v>0</v>
      </c>
      <c r="K34" s="74">
        <v>89598.59</v>
      </c>
      <c r="L34" s="74">
        <v>89598.59</v>
      </c>
      <c r="M34" s="74">
        <f t="shared" si="0"/>
        <v>0</v>
      </c>
    </row>
    <row r="35" spans="1:13" s="35" customFormat="1" ht="24" customHeight="1" x14ac:dyDescent="0.3">
      <c r="A35" s="117" t="s">
        <v>8</v>
      </c>
      <c r="B35" s="117"/>
      <c r="C35" s="117"/>
      <c r="D35" s="117"/>
      <c r="E35" s="117"/>
      <c r="F35" s="72">
        <v>2230</v>
      </c>
      <c r="G35" s="79" t="s">
        <v>168</v>
      </c>
      <c r="H35" s="74">
        <v>2261200</v>
      </c>
      <c r="I35" s="74">
        <v>2261200</v>
      </c>
      <c r="J35" s="74">
        <v>0</v>
      </c>
      <c r="K35" s="74">
        <v>2261200</v>
      </c>
      <c r="L35" s="74">
        <v>2261200</v>
      </c>
      <c r="M35" s="74">
        <f t="shared" si="0"/>
        <v>0</v>
      </c>
    </row>
    <row r="36" spans="1:13" s="35" customFormat="1" ht="20.45" customHeight="1" x14ac:dyDescent="0.3">
      <c r="A36" s="117" t="s">
        <v>181</v>
      </c>
      <c r="B36" s="117"/>
      <c r="C36" s="117"/>
      <c r="D36" s="117"/>
      <c r="E36" s="117"/>
      <c r="F36" s="72">
        <v>2240</v>
      </c>
      <c r="G36" s="79" t="s">
        <v>103</v>
      </c>
      <c r="H36" s="74">
        <v>177823800</v>
      </c>
      <c r="I36" s="74">
        <v>0</v>
      </c>
      <c r="J36" s="74">
        <v>0</v>
      </c>
      <c r="K36" s="74">
        <v>177573350.09</v>
      </c>
      <c r="L36" s="74">
        <v>177573350.09</v>
      </c>
      <c r="M36" s="74">
        <f t="shared" si="0"/>
        <v>0</v>
      </c>
    </row>
    <row r="37" spans="1:13" s="35" customFormat="1" ht="24.75" customHeight="1" x14ac:dyDescent="0.3">
      <c r="A37" s="117" t="s">
        <v>104</v>
      </c>
      <c r="B37" s="117"/>
      <c r="C37" s="117"/>
      <c r="D37" s="117"/>
      <c r="E37" s="117"/>
      <c r="F37" s="72">
        <v>2250</v>
      </c>
      <c r="G37" s="79" t="s">
        <v>42</v>
      </c>
      <c r="H37" s="74">
        <v>1847700</v>
      </c>
      <c r="I37" s="74">
        <v>0</v>
      </c>
      <c r="J37" s="74">
        <v>0</v>
      </c>
      <c r="K37" s="74">
        <v>1821564.54</v>
      </c>
      <c r="L37" s="74">
        <v>1821564.54</v>
      </c>
      <c r="M37" s="74">
        <f t="shared" si="0"/>
        <v>0</v>
      </c>
    </row>
    <row r="38" spans="1:13" s="35" customFormat="1" ht="21.75" customHeight="1" x14ac:dyDescent="0.3">
      <c r="A38" s="117" t="s">
        <v>141</v>
      </c>
      <c r="B38" s="117"/>
      <c r="C38" s="117"/>
      <c r="D38" s="117"/>
      <c r="E38" s="117"/>
      <c r="F38" s="72">
        <v>2260</v>
      </c>
      <c r="G38" s="79" t="s">
        <v>80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f t="shared" si="0"/>
        <v>0</v>
      </c>
    </row>
    <row r="39" spans="1:13" s="35" customFormat="1" ht="22.5" customHeight="1" x14ac:dyDescent="0.3">
      <c r="A39" s="117" t="s">
        <v>190</v>
      </c>
      <c r="B39" s="117"/>
      <c r="C39" s="117"/>
      <c r="D39" s="117"/>
      <c r="E39" s="117"/>
      <c r="F39" s="72">
        <v>2270</v>
      </c>
      <c r="G39" s="81" t="s">
        <v>116</v>
      </c>
      <c r="H39" s="74">
        <f>H40+H41+H42+H46+H47+H48</f>
        <v>78780000</v>
      </c>
      <c r="I39" s="74">
        <v>78780000</v>
      </c>
      <c r="J39" s="74">
        <f>J40+J41+J42+J46+J47+J48</f>
        <v>0</v>
      </c>
      <c r="K39" s="74">
        <f>K40+K41+K42+K46+K47+K48</f>
        <v>77446251.599999994</v>
      </c>
      <c r="L39" s="74">
        <f>L40+L41+L42+L46+L47+L48</f>
        <v>77446251.599999994</v>
      </c>
      <c r="M39" s="74">
        <f t="shared" si="0"/>
        <v>0</v>
      </c>
    </row>
    <row r="40" spans="1:13" s="35" customFormat="1" ht="19.5" customHeight="1" x14ac:dyDescent="0.3">
      <c r="A40" s="110" t="s">
        <v>28</v>
      </c>
      <c r="B40" s="110"/>
      <c r="C40" s="110"/>
      <c r="D40" s="110"/>
      <c r="E40" s="110"/>
      <c r="F40" s="75">
        <v>2271</v>
      </c>
      <c r="G40" s="78" t="s">
        <v>150</v>
      </c>
      <c r="H40" s="77">
        <v>21990800</v>
      </c>
      <c r="I40" s="77">
        <v>0</v>
      </c>
      <c r="J40" s="77">
        <v>0</v>
      </c>
      <c r="K40" s="77">
        <v>21624896.260000002</v>
      </c>
      <c r="L40" s="77">
        <v>21624896.260000002</v>
      </c>
      <c r="M40" s="77">
        <f t="shared" si="0"/>
        <v>0</v>
      </c>
    </row>
    <row r="41" spans="1:13" s="35" customFormat="1" ht="24.75" customHeight="1" x14ac:dyDescent="0.3">
      <c r="A41" s="110" t="s">
        <v>194</v>
      </c>
      <c r="B41" s="110"/>
      <c r="C41" s="110"/>
      <c r="D41" s="110"/>
      <c r="E41" s="110"/>
      <c r="F41" s="75">
        <v>2272</v>
      </c>
      <c r="G41" s="78" t="s">
        <v>191</v>
      </c>
      <c r="H41" s="77">
        <v>1318600</v>
      </c>
      <c r="I41" s="77">
        <v>0</v>
      </c>
      <c r="J41" s="77">
        <v>0</v>
      </c>
      <c r="K41" s="77">
        <v>1286853.46</v>
      </c>
      <c r="L41" s="77">
        <v>1286853.46</v>
      </c>
      <c r="M41" s="77">
        <f t="shared" si="0"/>
        <v>0</v>
      </c>
    </row>
    <row r="42" spans="1:13" s="35" customFormat="1" ht="19.350000000000001" customHeight="1" x14ac:dyDescent="0.3">
      <c r="A42" s="110" t="s">
        <v>60</v>
      </c>
      <c r="B42" s="110"/>
      <c r="C42" s="110"/>
      <c r="D42" s="110"/>
      <c r="E42" s="110"/>
      <c r="F42" s="75">
        <v>2273</v>
      </c>
      <c r="G42" s="78" t="s">
        <v>129</v>
      </c>
      <c r="H42" s="77">
        <v>40275700</v>
      </c>
      <c r="I42" s="77">
        <v>0</v>
      </c>
      <c r="J42" s="77">
        <v>0</v>
      </c>
      <c r="K42" s="77">
        <v>39552372.340000004</v>
      </c>
      <c r="L42" s="77">
        <v>39552372.340000004</v>
      </c>
      <c r="M42" s="77">
        <f t="shared" si="0"/>
        <v>0</v>
      </c>
    </row>
    <row r="43" spans="1:13" ht="23.65" customHeight="1" x14ac:dyDescent="0.2"/>
    <row r="44" spans="1:13" s="35" customFormat="1" ht="18.2" customHeight="1" x14ac:dyDescent="0.3">
      <c r="F44" s="37"/>
      <c r="G44" s="37"/>
      <c r="H44" s="39"/>
      <c r="I44" s="96">
        <v>2</v>
      </c>
      <c r="J44" s="40"/>
      <c r="K44" s="40"/>
      <c r="L44" s="41"/>
      <c r="M44" s="42" t="s">
        <v>23</v>
      </c>
    </row>
    <row r="45" spans="1:13" s="35" customFormat="1" ht="17.25" customHeight="1" x14ac:dyDescent="0.25">
      <c r="A45" s="123">
        <v>1</v>
      </c>
      <c r="B45" s="123"/>
      <c r="C45" s="123"/>
      <c r="D45" s="123"/>
      <c r="E45" s="123"/>
      <c r="F45" s="67">
        <v>2</v>
      </c>
      <c r="G45" s="67">
        <v>3</v>
      </c>
      <c r="H45" s="87">
        <v>4</v>
      </c>
      <c r="I45" s="95">
        <v>5</v>
      </c>
      <c r="J45" s="87">
        <v>6</v>
      </c>
      <c r="K45" s="87">
        <v>7</v>
      </c>
      <c r="L45" s="87">
        <v>8</v>
      </c>
      <c r="M45" s="87">
        <v>9</v>
      </c>
    </row>
    <row r="46" spans="1:13" s="35" customFormat="1" ht="18" customHeight="1" x14ac:dyDescent="0.3">
      <c r="A46" s="110" t="s">
        <v>193</v>
      </c>
      <c r="B46" s="110"/>
      <c r="C46" s="110"/>
      <c r="D46" s="110"/>
      <c r="E46" s="110"/>
      <c r="F46" s="75">
        <v>2274</v>
      </c>
      <c r="G46" s="78" t="s">
        <v>40</v>
      </c>
      <c r="H46" s="77">
        <v>12307000</v>
      </c>
      <c r="I46" s="77">
        <v>0</v>
      </c>
      <c r="J46" s="77">
        <v>0</v>
      </c>
      <c r="K46" s="77">
        <v>12162324.58</v>
      </c>
      <c r="L46" s="77">
        <v>12162324.58</v>
      </c>
      <c r="M46" s="77">
        <f t="shared" ref="M46:M86" si="1">J46+K46-L46</f>
        <v>0</v>
      </c>
    </row>
    <row r="47" spans="1:13" s="35" customFormat="1" ht="18" customHeight="1" x14ac:dyDescent="0.3">
      <c r="A47" s="110" t="s">
        <v>11</v>
      </c>
      <c r="B47" s="110"/>
      <c r="C47" s="110"/>
      <c r="D47" s="110"/>
      <c r="E47" s="110"/>
      <c r="F47" s="75">
        <v>2275</v>
      </c>
      <c r="G47" s="78" t="s">
        <v>76</v>
      </c>
      <c r="H47" s="77">
        <v>2887900</v>
      </c>
      <c r="I47" s="77">
        <v>0</v>
      </c>
      <c r="J47" s="77">
        <v>0</v>
      </c>
      <c r="K47" s="77">
        <v>2819804.96</v>
      </c>
      <c r="L47" s="77">
        <v>2819804.96</v>
      </c>
      <c r="M47" s="77">
        <f t="shared" si="1"/>
        <v>0</v>
      </c>
    </row>
    <row r="48" spans="1:13" ht="19.5" customHeight="1" x14ac:dyDescent="0.3">
      <c r="A48" s="110" t="s">
        <v>17</v>
      </c>
      <c r="B48" s="110"/>
      <c r="C48" s="110"/>
      <c r="D48" s="110"/>
      <c r="E48" s="110"/>
      <c r="F48" s="75">
        <v>2276</v>
      </c>
      <c r="G48" s="78" t="s">
        <v>111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f t="shared" si="1"/>
        <v>0</v>
      </c>
    </row>
    <row r="49" spans="1:14" s="35" customFormat="1" ht="33.75" customHeight="1" x14ac:dyDescent="0.3">
      <c r="A49" s="124" t="s">
        <v>74</v>
      </c>
      <c r="B49" s="124"/>
      <c r="C49" s="124"/>
      <c r="D49" s="124"/>
      <c r="E49" s="124"/>
      <c r="F49" s="72">
        <v>2280</v>
      </c>
      <c r="G49" s="78" t="s">
        <v>147</v>
      </c>
      <c r="H49" s="74">
        <f>H50+H51</f>
        <v>963600</v>
      </c>
      <c r="I49" s="74">
        <v>0</v>
      </c>
      <c r="J49" s="74">
        <f>J50+J51</f>
        <v>0</v>
      </c>
      <c r="K49" s="74">
        <f>K50+K51</f>
        <v>955108.41</v>
      </c>
      <c r="L49" s="74">
        <f>L50+L51</f>
        <v>955108.41</v>
      </c>
      <c r="M49" s="74">
        <f t="shared" si="1"/>
        <v>0</v>
      </c>
    </row>
    <row r="50" spans="1:14" s="35" customFormat="1" ht="36.950000000000003" customHeight="1" x14ac:dyDescent="0.3">
      <c r="A50" s="122" t="s">
        <v>48</v>
      </c>
      <c r="B50" s="122"/>
      <c r="C50" s="122"/>
      <c r="D50" s="122"/>
      <c r="E50" s="122"/>
      <c r="F50" s="75">
        <v>2281</v>
      </c>
      <c r="G50" s="79" t="s">
        <v>86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f t="shared" si="1"/>
        <v>0</v>
      </c>
    </row>
    <row r="51" spans="1:14" s="35" customFormat="1" ht="42.75" customHeight="1" x14ac:dyDescent="0.3">
      <c r="A51" s="122" t="s">
        <v>157</v>
      </c>
      <c r="B51" s="122"/>
      <c r="C51" s="122"/>
      <c r="D51" s="122"/>
      <c r="E51" s="122"/>
      <c r="F51" s="75">
        <v>2282</v>
      </c>
      <c r="G51" s="78" t="s">
        <v>27</v>
      </c>
      <c r="H51" s="77">
        <v>963600</v>
      </c>
      <c r="I51" s="77">
        <v>963600</v>
      </c>
      <c r="J51" s="77">
        <v>0</v>
      </c>
      <c r="K51" s="77">
        <v>955108.41</v>
      </c>
      <c r="L51" s="77">
        <v>955108.41</v>
      </c>
      <c r="M51" s="77">
        <f t="shared" si="1"/>
        <v>0</v>
      </c>
    </row>
    <row r="52" spans="1:14" s="35" customFormat="1" ht="24.95" customHeight="1" x14ac:dyDescent="0.3">
      <c r="A52" s="121" t="s">
        <v>84</v>
      </c>
      <c r="B52" s="121"/>
      <c r="C52" s="121"/>
      <c r="D52" s="121"/>
      <c r="E52" s="121"/>
      <c r="F52" s="71">
        <v>2400</v>
      </c>
      <c r="G52" s="80" t="s">
        <v>162</v>
      </c>
      <c r="H52" s="70">
        <f>H53+H54</f>
        <v>0</v>
      </c>
      <c r="I52" s="70">
        <v>0</v>
      </c>
      <c r="J52" s="70">
        <f>J53+J54</f>
        <v>0</v>
      </c>
      <c r="K52" s="70">
        <f>K53+K54</f>
        <v>0</v>
      </c>
      <c r="L52" s="70">
        <f>L53+L54</f>
        <v>0</v>
      </c>
      <c r="M52" s="70">
        <f t="shared" si="1"/>
        <v>0</v>
      </c>
    </row>
    <row r="53" spans="1:14" s="35" customFormat="1" ht="23.1" customHeight="1" x14ac:dyDescent="0.3">
      <c r="A53" s="117" t="s">
        <v>85</v>
      </c>
      <c r="B53" s="117"/>
      <c r="C53" s="117"/>
      <c r="D53" s="117"/>
      <c r="E53" s="117"/>
      <c r="F53" s="88" t="s">
        <v>185</v>
      </c>
      <c r="G53" s="79" t="s">
        <v>98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f t="shared" si="1"/>
        <v>0</v>
      </c>
    </row>
    <row r="54" spans="1:14" s="43" customFormat="1" ht="18" customHeight="1" x14ac:dyDescent="0.3">
      <c r="A54" s="117" t="s">
        <v>139</v>
      </c>
      <c r="B54" s="117"/>
      <c r="C54" s="117"/>
      <c r="D54" s="117"/>
      <c r="E54" s="117"/>
      <c r="F54" s="72">
        <v>2420</v>
      </c>
      <c r="G54" s="79" t="s">
        <v>138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74">
        <f t="shared" si="1"/>
        <v>0</v>
      </c>
      <c r="N54" s="35"/>
    </row>
    <row r="55" spans="1:14" s="44" customFormat="1" ht="18" customHeight="1" x14ac:dyDescent="0.3">
      <c r="A55" s="126" t="s">
        <v>97</v>
      </c>
      <c r="B55" s="126"/>
      <c r="C55" s="126"/>
      <c r="D55" s="126"/>
      <c r="E55" s="126"/>
      <c r="F55" s="71">
        <v>2600</v>
      </c>
      <c r="G55" s="80" t="s">
        <v>180</v>
      </c>
      <c r="H55" s="70">
        <f>SUM(H56:H58)</f>
        <v>1615900</v>
      </c>
      <c r="I55" s="70">
        <v>0</v>
      </c>
      <c r="J55" s="70">
        <f>SUM(J56:J58)</f>
        <v>0</v>
      </c>
      <c r="K55" s="70">
        <f>SUM(K56:K58)</f>
        <v>1571330.24</v>
      </c>
      <c r="L55" s="70">
        <f>SUM(L56:L58)</f>
        <v>1571330.24</v>
      </c>
      <c r="M55" s="70">
        <f t="shared" si="1"/>
        <v>0</v>
      </c>
    </row>
    <row r="56" spans="1:14" s="35" customFormat="1" ht="37.5" customHeight="1" x14ac:dyDescent="0.3">
      <c r="A56" s="125" t="s">
        <v>107</v>
      </c>
      <c r="B56" s="125"/>
      <c r="C56" s="125"/>
      <c r="D56" s="125"/>
      <c r="E56" s="125"/>
      <c r="F56" s="72">
        <v>2610</v>
      </c>
      <c r="G56" s="79" t="s">
        <v>6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f t="shared" si="1"/>
        <v>0</v>
      </c>
    </row>
    <row r="57" spans="1:14" s="35" customFormat="1" ht="24" customHeight="1" x14ac:dyDescent="0.3">
      <c r="A57" s="125" t="s">
        <v>68</v>
      </c>
      <c r="B57" s="125"/>
      <c r="C57" s="125"/>
      <c r="D57" s="125"/>
      <c r="E57" s="125"/>
      <c r="F57" s="72">
        <v>2620</v>
      </c>
      <c r="G57" s="79" t="s">
        <v>62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74">
        <f t="shared" si="1"/>
        <v>0</v>
      </c>
    </row>
    <row r="58" spans="1:14" s="35" customFormat="1" ht="18" customHeight="1" x14ac:dyDescent="0.3">
      <c r="A58" s="125" t="s">
        <v>165</v>
      </c>
      <c r="B58" s="125"/>
      <c r="C58" s="125"/>
      <c r="D58" s="125"/>
      <c r="E58" s="125"/>
      <c r="F58" s="72">
        <v>2630</v>
      </c>
      <c r="G58" s="79" t="s">
        <v>124</v>
      </c>
      <c r="H58" s="74">
        <v>1615900</v>
      </c>
      <c r="I58" s="74">
        <v>0</v>
      </c>
      <c r="J58" s="74">
        <v>0</v>
      </c>
      <c r="K58" s="74">
        <v>1571330.24</v>
      </c>
      <c r="L58" s="74">
        <v>1571330.24</v>
      </c>
      <c r="M58" s="74">
        <f t="shared" si="1"/>
        <v>0</v>
      </c>
    </row>
    <row r="59" spans="1:14" s="35" customFormat="1" ht="18" customHeight="1" x14ac:dyDescent="0.3">
      <c r="A59" s="127" t="s">
        <v>133</v>
      </c>
      <c r="B59" s="127"/>
      <c r="C59" s="127"/>
      <c r="D59" s="127"/>
      <c r="E59" s="127"/>
      <c r="F59" s="71">
        <v>2700</v>
      </c>
      <c r="G59" s="80" t="s">
        <v>187</v>
      </c>
      <c r="H59" s="70">
        <f>SUM(H60:H62)</f>
        <v>0</v>
      </c>
      <c r="I59" s="70">
        <v>0</v>
      </c>
      <c r="J59" s="70">
        <f>SUM(J60:J62)</f>
        <v>0</v>
      </c>
      <c r="K59" s="70">
        <f>SUM(K60:K62)</f>
        <v>0</v>
      </c>
      <c r="L59" s="70">
        <f>SUM(L60:L62)</f>
        <v>0</v>
      </c>
      <c r="M59" s="70">
        <f t="shared" si="1"/>
        <v>0</v>
      </c>
    </row>
    <row r="60" spans="1:14" s="35" customFormat="1" ht="17.25" customHeight="1" x14ac:dyDescent="0.3">
      <c r="A60" s="125" t="s">
        <v>24</v>
      </c>
      <c r="B60" s="125"/>
      <c r="C60" s="125"/>
      <c r="D60" s="125"/>
      <c r="E60" s="125"/>
      <c r="F60" s="72">
        <v>2710</v>
      </c>
      <c r="G60" s="79" t="s">
        <v>50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f t="shared" si="1"/>
        <v>0</v>
      </c>
    </row>
    <row r="61" spans="1:14" s="35" customFormat="1" ht="18" customHeight="1" x14ac:dyDescent="0.3">
      <c r="A61" s="125" t="s">
        <v>140</v>
      </c>
      <c r="B61" s="125"/>
      <c r="C61" s="125"/>
      <c r="D61" s="125"/>
      <c r="E61" s="125"/>
      <c r="F61" s="72">
        <v>2720</v>
      </c>
      <c r="G61" s="79" t="s">
        <v>16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f t="shared" si="1"/>
        <v>0</v>
      </c>
    </row>
    <row r="62" spans="1:14" s="35" customFormat="1" ht="18" customHeight="1" x14ac:dyDescent="0.3">
      <c r="A62" s="125" t="s">
        <v>44</v>
      </c>
      <c r="B62" s="125"/>
      <c r="C62" s="125"/>
      <c r="D62" s="125"/>
      <c r="E62" s="125"/>
      <c r="F62" s="72">
        <v>2730</v>
      </c>
      <c r="G62" s="79" t="s">
        <v>178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f t="shared" si="1"/>
        <v>0</v>
      </c>
    </row>
    <row r="63" spans="1:14" s="35" customFormat="1" ht="18" customHeight="1" x14ac:dyDescent="0.3">
      <c r="A63" s="121" t="s">
        <v>119</v>
      </c>
      <c r="B63" s="121"/>
      <c r="C63" s="121"/>
      <c r="D63" s="121"/>
      <c r="E63" s="121"/>
      <c r="F63" s="71">
        <v>2800</v>
      </c>
      <c r="G63" s="80" t="s">
        <v>136</v>
      </c>
      <c r="H63" s="70">
        <v>2012700</v>
      </c>
      <c r="I63" s="70">
        <v>0</v>
      </c>
      <c r="J63" s="70">
        <v>0</v>
      </c>
      <c r="K63" s="70">
        <v>1939921.05</v>
      </c>
      <c r="L63" s="70">
        <v>1939921.05</v>
      </c>
      <c r="M63" s="70">
        <f t="shared" si="1"/>
        <v>0</v>
      </c>
    </row>
    <row r="64" spans="1:14" s="35" customFormat="1" ht="18" customHeight="1" x14ac:dyDescent="0.3">
      <c r="A64" s="127" t="s">
        <v>56</v>
      </c>
      <c r="B64" s="127"/>
      <c r="C64" s="127"/>
      <c r="D64" s="127"/>
      <c r="E64" s="127"/>
      <c r="F64" s="71">
        <v>3000</v>
      </c>
      <c r="G64" s="80" t="s">
        <v>96</v>
      </c>
      <c r="H64" s="70">
        <f>H65+H79</f>
        <v>3508800</v>
      </c>
      <c r="I64" s="70">
        <v>0</v>
      </c>
      <c r="J64" s="70">
        <f>J65+J79</f>
        <v>0</v>
      </c>
      <c r="K64" s="70">
        <f>K65+K79</f>
        <v>3505853.14</v>
      </c>
      <c r="L64" s="70">
        <f>L65+L79</f>
        <v>3505853.14</v>
      </c>
      <c r="M64" s="70">
        <f t="shared" si="1"/>
        <v>0</v>
      </c>
    </row>
    <row r="65" spans="1:13" s="35" customFormat="1" ht="21" customHeight="1" x14ac:dyDescent="0.3">
      <c r="A65" s="127" t="s">
        <v>81</v>
      </c>
      <c r="B65" s="127"/>
      <c r="C65" s="127"/>
      <c r="D65" s="127"/>
      <c r="E65" s="127"/>
      <c r="F65" s="71">
        <v>3100</v>
      </c>
      <c r="G65" s="80" t="s">
        <v>156</v>
      </c>
      <c r="H65" s="70">
        <f>H66+H67+H70+H73+H77+H78</f>
        <v>3508800</v>
      </c>
      <c r="I65" s="70">
        <v>0</v>
      </c>
      <c r="J65" s="70">
        <f>J66+J67+J70+J73+J77+J78</f>
        <v>0</v>
      </c>
      <c r="K65" s="70">
        <f>K66+K67+K70+K73+K77+K78</f>
        <v>3505853.14</v>
      </c>
      <c r="L65" s="70">
        <f>L66+L67+L70+L73+L77+L78</f>
        <v>3505853.14</v>
      </c>
      <c r="M65" s="70">
        <f t="shared" si="1"/>
        <v>0</v>
      </c>
    </row>
    <row r="66" spans="1:13" s="35" customFormat="1" ht="18" customHeight="1" x14ac:dyDescent="0.3">
      <c r="A66" s="125" t="s">
        <v>37</v>
      </c>
      <c r="B66" s="125"/>
      <c r="C66" s="125"/>
      <c r="D66" s="125"/>
      <c r="E66" s="125"/>
      <c r="F66" s="72">
        <v>3110</v>
      </c>
      <c r="G66" s="79" t="s">
        <v>131</v>
      </c>
      <c r="H66" s="74">
        <v>1343100</v>
      </c>
      <c r="I66" s="74">
        <v>0</v>
      </c>
      <c r="J66" s="74">
        <v>0</v>
      </c>
      <c r="K66" s="74">
        <v>1343090</v>
      </c>
      <c r="L66" s="74">
        <v>1343090</v>
      </c>
      <c r="M66" s="74">
        <f t="shared" si="1"/>
        <v>0</v>
      </c>
    </row>
    <row r="67" spans="1:13" s="35" customFormat="1" ht="18" customHeight="1" x14ac:dyDescent="0.3">
      <c r="A67" s="125" t="s">
        <v>134</v>
      </c>
      <c r="B67" s="125"/>
      <c r="C67" s="125"/>
      <c r="D67" s="125"/>
      <c r="E67" s="125"/>
      <c r="F67" s="72">
        <v>3120</v>
      </c>
      <c r="G67" s="79" t="s">
        <v>172</v>
      </c>
      <c r="H67" s="74">
        <f>H68+H69</f>
        <v>0</v>
      </c>
      <c r="I67" s="74">
        <f>I68+I69</f>
        <v>0</v>
      </c>
      <c r="J67" s="74">
        <f>J68+J69</f>
        <v>0</v>
      </c>
      <c r="K67" s="74">
        <f>K68+K69</f>
        <v>0</v>
      </c>
      <c r="L67" s="74">
        <f>L68+L69</f>
        <v>0</v>
      </c>
      <c r="M67" s="74">
        <f t="shared" si="1"/>
        <v>0</v>
      </c>
    </row>
    <row r="68" spans="1:13" s="35" customFormat="1" ht="18" customHeight="1" x14ac:dyDescent="0.3">
      <c r="A68" s="129" t="s">
        <v>106</v>
      </c>
      <c r="B68" s="129"/>
      <c r="C68" s="129"/>
      <c r="D68" s="129"/>
      <c r="E68" s="129"/>
      <c r="F68" s="75">
        <v>3121</v>
      </c>
      <c r="G68" s="78" t="s">
        <v>14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f t="shared" si="1"/>
        <v>0</v>
      </c>
    </row>
    <row r="69" spans="1:13" s="35" customFormat="1" ht="18" customHeight="1" x14ac:dyDescent="0.3">
      <c r="A69" s="110" t="s">
        <v>186</v>
      </c>
      <c r="B69" s="110"/>
      <c r="C69" s="110"/>
      <c r="D69" s="110"/>
      <c r="E69" s="110"/>
      <c r="F69" s="75">
        <v>3122</v>
      </c>
      <c r="G69" s="78" t="s">
        <v>47</v>
      </c>
      <c r="H69" s="77">
        <v>0</v>
      </c>
      <c r="I69" s="77">
        <v>0</v>
      </c>
      <c r="J69" s="77">
        <v>0</v>
      </c>
      <c r="K69" s="77">
        <v>0</v>
      </c>
      <c r="L69" s="77">
        <v>0</v>
      </c>
      <c r="M69" s="77">
        <f t="shared" si="1"/>
        <v>0</v>
      </c>
    </row>
    <row r="70" spans="1:13" s="35" customFormat="1" ht="18" customHeight="1" x14ac:dyDescent="0.3">
      <c r="A70" s="117" t="s">
        <v>69</v>
      </c>
      <c r="B70" s="117"/>
      <c r="C70" s="117"/>
      <c r="D70" s="117"/>
      <c r="E70" s="117"/>
      <c r="F70" s="72">
        <v>3130</v>
      </c>
      <c r="G70" s="79" t="s">
        <v>183</v>
      </c>
      <c r="H70" s="74">
        <f>H71+H72</f>
        <v>2165700</v>
      </c>
      <c r="I70" s="74">
        <v>0</v>
      </c>
      <c r="J70" s="74">
        <f>J71+J72</f>
        <v>0</v>
      </c>
      <c r="K70" s="74">
        <f>K71+K72</f>
        <v>2162763.14</v>
      </c>
      <c r="L70" s="74">
        <f>L71+L72</f>
        <v>2162763.14</v>
      </c>
      <c r="M70" s="74">
        <f t="shared" si="1"/>
        <v>0</v>
      </c>
    </row>
    <row r="71" spans="1:13" s="35" customFormat="1" ht="19.899999999999999" customHeight="1" x14ac:dyDescent="0.3">
      <c r="A71" s="110" t="s">
        <v>164</v>
      </c>
      <c r="B71" s="110"/>
      <c r="C71" s="110"/>
      <c r="D71" s="110"/>
      <c r="E71" s="110"/>
      <c r="F71" s="75">
        <v>3131</v>
      </c>
      <c r="G71" s="78" t="s">
        <v>122</v>
      </c>
      <c r="H71" s="77">
        <v>0</v>
      </c>
      <c r="I71" s="77">
        <v>0</v>
      </c>
      <c r="J71" s="77">
        <v>0</v>
      </c>
      <c r="K71" s="77">
        <v>0</v>
      </c>
      <c r="L71" s="77">
        <v>0</v>
      </c>
      <c r="M71" s="77">
        <f t="shared" si="1"/>
        <v>0</v>
      </c>
    </row>
    <row r="72" spans="1:13" s="35" customFormat="1" ht="18.600000000000001" customHeight="1" x14ac:dyDescent="0.3">
      <c r="A72" s="122" t="s">
        <v>108</v>
      </c>
      <c r="B72" s="122"/>
      <c r="C72" s="122"/>
      <c r="D72" s="122"/>
      <c r="E72" s="122"/>
      <c r="F72" s="75">
        <v>3132</v>
      </c>
      <c r="G72" s="78" t="s">
        <v>59</v>
      </c>
      <c r="H72" s="77">
        <v>2165700</v>
      </c>
      <c r="I72" s="77">
        <v>0</v>
      </c>
      <c r="J72" s="77">
        <v>0</v>
      </c>
      <c r="K72" s="77">
        <v>2162763.14</v>
      </c>
      <c r="L72" s="77">
        <v>2162763.14</v>
      </c>
      <c r="M72" s="77">
        <f t="shared" si="1"/>
        <v>0</v>
      </c>
    </row>
    <row r="73" spans="1:13" s="35" customFormat="1" ht="18.600000000000001" customHeight="1" x14ac:dyDescent="0.3">
      <c r="A73" s="124" t="s">
        <v>71</v>
      </c>
      <c r="B73" s="124"/>
      <c r="C73" s="124"/>
      <c r="D73" s="124"/>
      <c r="E73" s="124"/>
      <c r="F73" s="72">
        <v>3140</v>
      </c>
      <c r="G73" s="79" t="s">
        <v>0</v>
      </c>
      <c r="H73" s="74">
        <f>SUM(H74:H76)</f>
        <v>0</v>
      </c>
      <c r="I73" s="74">
        <v>0</v>
      </c>
      <c r="J73" s="74">
        <f>SUM(J74:J76)</f>
        <v>0</v>
      </c>
      <c r="K73" s="74">
        <f>SUM(K74:K76)</f>
        <v>0</v>
      </c>
      <c r="L73" s="74">
        <f>SUM(L74:L76)</f>
        <v>0</v>
      </c>
      <c r="M73" s="74">
        <f t="shared" si="1"/>
        <v>0</v>
      </c>
    </row>
    <row r="74" spans="1:13" s="35" customFormat="1" ht="37.5" customHeight="1" x14ac:dyDescent="0.3">
      <c r="A74" s="128" t="s">
        <v>36</v>
      </c>
      <c r="B74" s="128"/>
      <c r="C74" s="128"/>
      <c r="D74" s="128"/>
      <c r="E74" s="128"/>
      <c r="F74" s="75">
        <v>3141</v>
      </c>
      <c r="G74" s="78" t="s">
        <v>33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f t="shared" si="1"/>
        <v>0</v>
      </c>
    </row>
    <row r="75" spans="1:13" s="35" customFormat="1" ht="19.5" customHeight="1" x14ac:dyDescent="0.3">
      <c r="A75" s="128" t="s">
        <v>52</v>
      </c>
      <c r="B75" s="128"/>
      <c r="C75" s="128"/>
      <c r="D75" s="128"/>
      <c r="E75" s="128"/>
      <c r="F75" s="75">
        <v>3142</v>
      </c>
      <c r="G75" s="78" t="s">
        <v>70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f t="shared" si="1"/>
        <v>0</v>
      </c>
    </row>
    <row r="76" spans="1:13" s="35" customFormat="1" ht="24" customHeight="1" x14ac:dyDescent="0.3">
      <c r="A76" s="128" t="s">
        <v>95</v>
      </c>
      <c r="B76" s="128"/>
      <c r="C76" s="128"/>
      <c r="D76" s="128"/>
      <c r="E76" s="128"/>
      <c r="F76" s="75">
        <v>3143</v>
      </c>
      <c r="G76" s="78" t="s">
        <v>102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f t="shared" si="1"/>
        <v>0</v>
      </c>
    </row>
    <row r="77" spans="1:13" s="35" customFormat="1" ht="22.5" customHeight="1" x14ac:dyDescent="0.3">
      <c r="A77" s="124" t="s">
        <v>152</v>
      </c>
      <c r="B77" s="124"/>
      <c r="C77" s="124"/>
      <c r="D77" s="124"/>
      <c r="E77" s="124"/>
      <c r="F77" s="72">
        <v>3150</v>
      </c>
      <c r="G77" s="79" t="s">
        <v>169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f t="shared" si="1"/>
        <v>0</v>
      </c>
    </row>
    <row r="78" spans="1:13" s="35" customFormat="1" ht="24.75" customHeight="1" x14ac:dyDescent="0.3">
      <c r="A78" s="124" t="s">
        <v>158</v>
      </c>
      <c r="B78" s="124"/>
      <c r="C78" s="124"/>
      <c r="D78" s="124"/>
      <c r="E78" s="124"/>
      <c r="F78" s="72">
        <v>3160</v>
      </c>
      <c r="G78" s="79" t="s">
        <v>31</v>
      </c>
      <c r="H78" s="74">
        <v>0</v>
      </c>
      <c r="I78" s="74">
        <v>0</v>
      </c>
      <c r="J78" s="74">
        <v>0</v>
      </c>
      <c r="K78" s="74">
        <v>0</v>
      </c>
      <c r="L78" s="74">
        <v>0</v>
      </c>
      <c r="M78" s="74">
        <f t="shared" si="1"/>
        <v>0</v>
      </c>
    </row>
    <row r="79" spans="1:13" s="35" customFormat="1" ht="24.75" customHeight="1" x14ac:dyDescent="0.3">
      <c r="A79" s="131" t="s">
        <v>155</v>
      </c>
      <c r="B79" s="131"/>
      <c r="C79" s="131"/>
      <c r="D79" s="131"/>
      <c r="E79" s="131"/>
      <c r="F79" s="71">
        <v>3200</v>
      </c>
      <c r="G79" s="80" t="s">
        <v>88</v>
      </c>
      <c r="H79" s="70">
        <f>SUM(H80:H83)</f>
        <v>0</v>
      </c>
      <c r="I79" s="70">
        <v>0</v>
      </c>
      <c r="J79" s="70">
        <f>SUM(J80:J83)</f>
        <v>0</v>
      </c>
      <c r="K79" s="70">
        <f>SUM(K80:K83)</f>
        <v>0</v>
      </c>
      <c r="L79" s="70">
        <f>SUM(L80:L83)</f>
        <v>0</v>
      </c>
      <c r="M79" s="70">
        <f t="shared" si="1"/>
        <v>0</v>
      </c>
    </row>
    <row r="80" spans="1:13" s="35" customFormat="1" ht="24.75" customHeight="1" x14ac:dyDescent="0.3">
      <c r="A80" s="124" t="s">
        <v>121</v>
      </c>
      <c r="B80" s="124"/>
      <c r="C80" s="124"/>
      <c r="D80" s="124"/>
      <c r="E80" s="124"/>
      <c r="F80" s="72">
        <v>3210</v>
      </c>
      <c r="G80" s="79" t="s">
        <v>151</v>
      </c>
      <c r="H80" s="74">
        <v>0</v>
      </c>
      <c r="I80" s="74">
        <v>0</v>
      </c>
      <c r="J80" s="74">
        <v>0</v>
      </c>
      <c r="K80" s="74">
        <v>0</v>
      </c>
      <c r="L80" s="74">
        <v>0</v>
      </c>
      <c r="M80" s="74">
        <f t="shared" si="1"/>
        <v>0</v>
      </c>
    </row>
    <row r="81" spans="1:13" s="35" customFormat="1" ht="36.75" customHeight="1" x14ac:dyDescent="0.3">
      <c r="A81" s="124" t="s">
        <v>13</v>
      </c>
      <c r="B81" s="124"/>
      <c r="C81" s="124"/>
      <c r="D81" s="124"/>
      <c r="E81" s="124"/>
      <c r="F81" s="72">
        <v>3220</v>
      </c>
      <c r="G81" s="79" t="s">
        <v>115</v>
      </c>
      <c r="H81" s="74">
        <v>0</v>
      </c>
      <c r="I81" s="74">
        <v>0</v>
      </c>
      <c r="J81" s="74">
        <v>0</v>
      </c>
      <c r="K81" s="74">
        <v>0</v>
      </c>
      <c r="L81" s="74">
        <v>0</v>
      </c>
      <c r="M81" s="74">
        <f t="shared" si="1"/>
        <v>0</v>
      </c>
    </row>
    <row r="82" spans="1:13" s="35" customFormat="1" ht="36" customHeight="1" x14ac:dyDescent="0.3">
      <c r="A82" s="124" t="s">
        <v>94</v>
      </c>
      <c r="B82" s="124"/>
      <c r="C82" s="124"/>
      <c r="D82" s="124"/>
      <c r="E82" s="124"/>
      <c r="F82" s="72">
        <v>3230</v>
      </c>
      <c r="G82" s="79" t="s">
        <v>79</v>
      </c>
      <c r="H82" s="74">
        <v>0</v>
      </c>
      <c r="I82" s="74">
        <v>0</v>
      </c>
      <c r="J82" s="74">
        <v>0</v>
      </c>
      <c r="K82" s="74">
        <v>0</v>
      </c>
      <c r="L82" s="74">
        <v>0</v>
      </c>
      <c r="M82" s="74">
        <f t="shared" si="1"/>
        <v>0</v>
      </c>
    </row>
    <row r="83" spans="1:13" s="35" customFormat="1" ht="19.5" customHeight="1" x14ac:dyDescent="0.3">
      <c r="A83" s="124" t="s">
        <v>176</v>
      </c>
      <c r="B83" s="124"/>
      <c r="C83" s="124"/>
      <c r="D83" s="124"/>
      <c r="E83" s="124"/>
      <c r="F83" s="72">
        <v>3240</v>
      </c>
      <c r="G83" s="79" t="s">
        <v>43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f t="shared" si="1"/>
        <v>0</v>
      </c>
    </row>
    <row r="84" spans="1:13" s="35" customFormat="1" ht="18" customHeight="1" x14ac:dyDescent="0.3">
      <c r="A84" s="140" t="s">
        <v>123</v>
      </c>
      <c r="B84" s="140"/>
      <c r="C84" s="140"/>
      <c r="D84" s="140"/>
      <c r="E84" s="140"/>
      <c r="F84" s="71">
        <v>4100</v>
      </c>
      <c r="G84" s="80" t="s">
        <v>10</v>
      </c>
      <c r="H84" s="70">
        <f>H85</f>
        <v>0</v>
      </c>
      <c r="I84" s="70">
        <v>0</v>
      </c>
      <c r="J84" s="70">
        <f>J85</f>
        <v>0</v>
      </c>
      <c r="K84" s="70">
        <f>K85</f>
        <v>0</v>
      </c>
      <c r="L84" s="70">
        <f>L85</f>
        <v>0</v>
      </c>
      <c r="M84" s="70">
        <f t="shared" si="1"/>
        <v>0</v>
      </c>
    </row>
    <row r="85" spans="1:13" s="35" customFormat="1" ht="17.25" customHeight="1" x14ac:dyDescent="0.3">
      <c r="A85" s="130" t="s">
        <v>49</v>
      </c>
      <c r="B85" s="130"/>
      <c r="C85" s="130"/>
      <c r="D85" s="130"/>
      <c r="E85" s="130"/>
      <c r="F85" s="76" t="s">
        <v>66</v>
      </c>
      <c r="G85" s="78" t="s">
        <v>67</v>
      </c>
      <c r="H85" s="77">
        <f>H86+H91+H92</f>
        <v>0</v>
      </c>
      <c r="I85" s="77">
        <v>0</v>
      </c>
      <c r="J85" s="77">
        <f>J86+J91+J92</f>
        <v>0</v>
      </c>
      <c r="K85" s="77">
        <f>K86+K91+K92</f>
        <v>0</v>
      </c>
      <c r="L85" s="77">
        <f>L86+L91+L92</f>
        <v>0</v>
      </c>
      <c r="M85" s="77">
        <f t="shared" si="1"/>
        <v>0</v>
      </c>
    </row>
    <row r="86" spans="1:13" ht="19.350000000000001" customHeight="1" x14ac:dyDescent="0.3">
      <c r="A86" s="130" t="s">
        <v>65</v>
      </c>
      <c r="B86" s="130"/>
      <c r="C86" s="130"/>
      <c r="D86" s="130"/>
      <c r="E86" s="130"/>
      <c r="F86" s="76" t="s">
        <v>110</v>
      </c>
      <c r="G86" s="78" t="s">
        <v>146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f t="shared" si="1"/>
        <v>0</v>
      </c>
    </row>
    <row r="87" spans="1:13" s="35" customFormat="1" ht="25.9" customHeight="1" x14ac:dyDescent="0.3">
      <c r="A87" s="45"/>
      <c r="B87" s="45"/>
      <c r="C87" s="45"/>
      <c r="D87" s="45"/>
      <c r="E87" s="45"/>
      <c r="F87" s="37"/>
      <c r="G87" s="37"/>
      <c r="H87" s="46"/>
      <c r="I87" s="46"/>
      <c r="J87" s="46"/>
      <c r="K87" s="46"/>
      <c r="L87" s="46"/>
      <c r="M87" s="46"/>
    </row>
    <row r="88" spans="1:13" s="35" customFormat="1" ht="27.95" customHeight="1" x14ac:dyDescent="0.3">
      <c r="A88" s="45"/>
      <c r="B88" s="45"/>
      <c r="C88" s="45"/>
      <c r="D88" s="45"/>
      <c r="E88" s="45"/>
      <c r="F88" s="37"/>
      <c r="G88" s="37"/>
      <c r="H88" s="38"/>
      <c r="I88" s="46"/>
      <c r="J88" s="46"/>
      <c r="K88" s="46"/>
      <c r="L88" s="46"/>
      <c r="M88" s="46"/>
    </row>
    <row r="89" spans="1:13" s="35" customFormat="1" ht="18.75" customHeight="1" x14ac:dyDescent="0.3">
      <c r="A89" s="139"/>
      <c r="B89" s="139"/>
      <c r="C89" s="139"/>
      <c r="D89" s="139"/>
      <c r="E89" s="139"/>
      <c r="F89" s="47"/>
      <c r="G89" s="47"/>
      <c r="H89" s="48"/>
      <c r="I89" s="96">
        <v>3</v>
      </c>
      <c r="J89" s="48"/>
      <c r="K89" s="48"/>
      <c r="L89" s="48"/>
      <c r="M89" s="49" t="s">
        <v>23</v>
      </c>
    </row>
    <row r="90" spans="1:13" s="35" customFormat="1" ht="15" customHeight="1" x14ac:dyDescent="0.25">
      <c r="A90" s="123">
        <v>1</v>
      </c>
      <c r="B90" s="123"/>
      <c r="C90" s="123"/>
      <c r="D90" s="123"/>
      <c r="E90" s="123"/>
      <c r="F90" s="67">
        <v>2</v>
      </c>
      <c r="G90" s="67">
        <v>3</v>
      </c>
      <c r="H90" s="87">
        <v>4</v>
      </c>
      <c r="I90" s="95">
        <v>5</v>
      </c>
      <c r="J90" s="87">
        <v>6</v>
      </c>
      <c r="K90" s="87">
        <v>7</v>
      </c>
      <c r="L90" s="87">
        <v>8</v>
      </c>
      <c r="M90" s="87">
        <v>9</v>
      </c>
    </row>
    <row r="91" spans="1:13" s="35" customFormat="1" ht="22.5" customHeight="1" x14ac:dyDescent="0.3">
      <c r="A91" s="130" t="s">
        <v>188</v>
      </c>
      <c r="B91" s="130"/>
      <c r="C91" s="130"/>
      <c r="D91" s="130"/>
      <c r="E91" s="130"/>
      <c r="F91" s="76" t="s">
        <v>160</v>
      </c>
      <c r="G91" s="78" t="s">
        <v>112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f>J91+K91-L91</f>
        <v>0</v>
      </c>
    </row>
    <row r="92" spans="1:13" s="50" customFormat="1" ht="21" customHeight="1" x14ac:dyDescent="0.3">
      <c r="A92" s="130" t="s">
        <v>87</v>
      </c>
      <c r="B92" s="130"/>
      <c r="C92" s="130"/>
      <c r="D92" s="130"/>
      <c r="E92" s="130"/>
      <c r="F92" s="73" t="s">
        <v>19</v>
      </c>
      <c r="G92" s="78" t="s">
        <v>77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f>J92+K92-L92</f>
        <v>0</v>
      </c>
    </row>
    <row r="93" spans="1:13" ht="21.75" customHeight="1" x14ac:dyDescent="0.3">
      <c r="A93" s="140" t="s">
        <v>113</v>
      </c>
      <c r="B93" s="140"/>
      <c r="C93" s="140"/>
      <c r="D93" s="140"/>
      <c r="E93" s="140"/>
      <c r="F93" s="69" t="s">
        <v>55</v>
      </c>
      <c r="G93" s="80" t="s">
        <v>39</v>
      </c>
      <c r="H93" s="70">
        <f>H94</f>
        <v>0</v>
      </c>
      <c r="I93" s="70">
        <v>0</v>
      </c>
      <c r="J93" s="70">
        <f>J94</f>
        <v>0</v>
      </c>
      <c r="K93" s="70">
        <f>K94</f>
        <v>0</v>
      </c>
      <c r="L93" s="70">
        <f>L94</f>
        <v>0</v>
      </c>
      <c r="M93" s="70">
        <f>J93+K93-L93</f>
        <v>0</v>
      </c>
    </row>
    <row r="94" spans="1:13" ht="21.75" customHeight="1" x14ac:dyDescent="0.3">
      <c r="A94" s="124" t="s">
        <v>114</v>
      </c>
      <c r="B94" s="124"/>
      <c r="C94" s="124"/>
      <c r="D94" s="124"/>
      <c r="E94" s="124"/>
      <c r="F94" s="73" t="s">
        <v>20</v>
      </c>
      <c r="G94" s="79" t="s">
        <v>99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  <c r="M94" s="74">
        <f>J94+K94-L94</f>
        <v>0</v>
      </c>
    </row>
    <row r="95" spans="1:13" ht="21.75" customHeight="1" x14ac:dyDescent="0.3">
      <c r="A95" s="122" t="s">
        <v>54</v>
      </c>
      <c r="B95" s="122"/>
      <c r="C95" s="122"/>
      <c r="D95" s="122"/>
      <c r="E95" s="122"/>
      <c r="F95" s="76" t="s">
        <v>22</v>
      </c>
      <c r="G95" s="78" t="s">
        <v>159</v>
      </c>
      <c r="H95" s="89" t="s">
        <v>2</v>
      </c>
      <c r="I95" s="77">
        <v>344264900</v>
      </c>
      <c r="J95" s="89" t="s">
        <v>2</v>
      </c>
      <c r="K95" s="89" t="s">
        <v>2</v>
      </c>
      <c r="L95" s="89" t="s">
        <v>2</v>
      </c>
      <c r="M95" s="89" t="s">
        <v>2</v>
      </c>
    </row>
    <row r="96" spans="1:13" ht="21.75" customHeight="1" x14ac:dyDescent="0.3">
      <c r="A96" s="122" t="s">
        <v>83</v>
      </c>
      <c r="B96" s="122"/>
      <c r="C96" s="122"/>
      <c r="D96" s="122"/>
      <c r="E96" s="122"/>
      <c r="F96" s="76" t="s">
        <v>179</v>
      </c>
      <c r="G96" s="78" t="s">
        <v>25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f>J96+K96-L96</f>
        <v>0</v>
      </c>
    </row>
    <row r="97" spans="1:14" ht="18" customHeight="1" x14ac:dyDescent="0.2">
      <c r="A97" s="134" t="s">
        <v>144</v>
      </c>
      <c r="B97" s="134"/>
      <c r="C97" s="134"/>
      <c r="D97" s="134"/>
      <c r="E97" s="51"/>
      <c r="F97" s="51"/>
      <c r="G97" s="51"/>
      <c r="H97" s="51"/>
      <c r="I97" s="51"/>
      <c r="J97" s="51"/>
      <c r="K97" s="51"/>
      <c r="L97" s="51"/>
      <c r="M97" s="51"/>
    </row>
    <row r="98" spans="1:14" ht="18" customHeight="1" x14ac:dyDescent="0.2">
      <c r="A98" s="135" t="s">
        <v>73</v>
      </c>
      <c r="B98" s="135"/>
      <c r="C98" s="135"/>
      <c r="D98" s="135"/>
      <c r="E98" s="135"/>
      <c r="F98" s="51"/>
      <c r="G98" s="51"/>
      <c r="H98" s="51"/>
      <c r="I98" s="51"/>
      <c r="J98" s="51"/>
      <c r="K98" s="51"/>
      <c r="L98" s="51"/>
      <c r="M98" s="51"/>
    </row>
    <row r="99" spans="1:14" ht="18.95" customHeight="1" x14ac:dyDescent="0.25">
      <c r="B99" s="52"/>
      <c r="C99" s="52"/>
      <c r="D99" s="52"/>
      <c r="E99" s="52"/>
      <c r="F99" s="52"/>
      <c r="G99" s="53"/>
      <c r="H99" s="53"/>
      <c r="I99" s="51"/>
    </row>
    <row r="100" spans="1:14" ht="18" customHeight="1" x14ac:dyDescent="0.3">
      <c r="A100" s="136" t="s">
        <v>118</v>
      </c>
      <c r="B100" s="136"/>
      <c r="C100" s="136"/>
      <c r="D100" s="136"/>
      <c r="E100" s="52"/>
      <c r="H100" s="54"/>
      <c r="I100" s="55"/>
      <c r="K100" s="137" t="s">
        <v>12</v>
      </c>
      <c r="L100" s="137"/>
    </row>
    <row r="101" spans="1:14" ht="15.4" customHeight="1" x14ac:dyDescent="0.25">
      <c r="B101" s="52"/>
      <c r="C101" s="52"/>
      <c r="D101" s="52"/>
      <c r="E101" s="52"/>
      <c r="H101" s="56" t="s">
        <v>82</v>
      </c>
      <c r="I101" s="57"/>
      <c r="K101" s="133" t="s">
        <v>127</v>
      </c>
      <c r="L101" s="133"/>
    </row>
    <row r="102" spans="1:14" ht="15.75" customHeight="1" x14ac:dyDescent="0.2">
      <c r="H102" s="2"/>
      <c r="I102" s="58"/>
    </row>
    <row r="103" spans="1:14" ht="18.2" customHeight="1" x14ac:dyDescent="0.3">
      <c r="A103" s="136" t="s">
        <v>38</v>
      </c>
      <c r="B103" s="136"/>
      <c r="C103" s="136"/>
      <c r="D103" s="136"/>
      <c r="E103" s="52"/>
      <c r="H103" s="54"/>
      <c r="I103" s="55"/>
      <c r="K103" s="137" t="s">
        <v>35</v>
      </c>
      <c r="L103" s="137"/>
    </row>
    <row r="104" spans="1:14" ht="13.7" customHeight="1" x14ac:dyDescent="0.25">
      <c r="E104" s="59"/>
      <c r="H104" s="60" t="s">
        <v>82</v>
      </c>
      <c r="I104" s="61"/>
      <c r="K104" s="133" t="s">
        <v>127</v>
      </c>
      <c r="L104" s="133"/>
    </row>
    <row r="106" spans="1:14" ht="15" x14ac:dyDescent="0.25">
      <c r="A106" s="62" t="s">
        <v>161</v>
      </c>
      <c r="B106" s="59"/>
      <c r="C106" s="59"/>
      <c r="D106" s="59"/>
      <c r="E106" s="63"/>
      <c r="F106" s="2"/>
      <c r="G106" s="2"/>
      <c r="H106" s="2"/>
      <c r="I106" s="64"/>
    </row>
    <row r="107" spans="1:14" x14ac:dyDescent="0.2">
      <c r="A107" s="63"/>
      <c r="B107" s="63"/>
      <c r="C107" s="63"/>
      <c r="D107" s="63"/>
      <c r="I107" s="2"/>
    </row>
    <row r="109" spans="1:14" ht="25.9" customHeight="1" x14ac:dyDescent="0.25">
      <c r="A109" s="59"/>
      <c r="C109" s="132" t="s">
        <v>1</v>
      </c>
      <c r="D109" s="132"/>
      <c r="H109" s="65" t="s">
        <v>1</v>
      </c>
      <c r="J109" s="132" t="s">
        <v>1</v>
      </c>
      <c r="K109" s="132"/>
      <c r="L109" s="132"/>
      <c r="N109" s="1" t="s">
        <v>1</v>
      </c>
    </row>
    <row r="110" spans="1:14" ht="18.75" customHeight="1" x14ac:dyDescent="0.2"/>
  </sheetData>
  <mergeCells count="95">
    <mergeCell ref="A95:E95"/>
    <mergeCell ref="A96:E96"/>
    <mergeCell ref="A89:E89"/>
    <mergeCell ref="A90:E90"/>
    <mergeCell ref="A91:E91"/>
    <mergeCell ref="A92:E92"/>
    <mergeCell ref="A93:E93"/>
    <mergeCell ref="A94:E94"/>
    <mergeCell ref="C109:D109"/>
    <mergeCell ref="J109:L109"/>
    <mergeCell ref="K104:L104"/>
    <mergeCell ref="A97:D97"/>
    <mergeCell ref="A98:E98"/>
    <mergeCell ref="A100:D100"/>
    <mergeCell ref="K100:L100"/>
    <mergeCell ref="K101:L101"/>
    <mergeCell ref="A103:D103"/>
    <mergeCell ref="K103:L103"/>
    <mergeCell ref="A86:E86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74:E74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62:E62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50:E50"/>
    <mergeCell ref="A37:E37"/>
    <mergeCell ref="A38:E38"/>
    <mergeCell ref="A39:E39"/>
    <mergeCell ref="A40:E40"/>
    <mergeCell ref="A41:E41"/>
    <mergeCell ref="A42:E42"/>
    <mergeCell ref="A45:E45"/>
    <mergeCell ref="A46:E46"/>
    <mergeCell ref="A47:E47"/>
    <mergeCell ref="A48:E48"/>
    <mergeCell ref="A49:E49"/>
    <mergeCell ref="E11:K11"/>
    <mergeCell ref="A12:H12"/>
    <mergeCell ref="I16:K16"/>
    <mergeCell ref="A22:E22"/>
    <mergeCell ref="A36:E36"/>
    <mergeCell ref="A24:E24"/>
    <mergeCell ref="A25:E25"/>
    <mergeCell ref="A26:E26"/>
    <mergeCell ref="A27:E27"/>
    <mergeCell ref="A28:E28"/>
    <mergeCell ref="A29:E29"/>
    <mergeCell ref="A31:E31"/>
    <mergeCell ref="A32:E32"/>
    <mergeCell ref="A33:E33"/>
    <mergeCell ref="A34:E34"/>
    <mergeCell ref="A35:E35"/>
    <mergeCell ref="A23:E23"/>
    <mergeCell ref="I12:K12"/>
    <mergeCell ref="A13:H13"/>
    <mergeCell ref="A30:E30"/>
    <mergeCell ref="I14:K14"/>
    <mergeCell ref="I13:K13"/>
    <mergeCell ref="A21:E21"/>
    <mergeCell ref="B10:K10"/>
    <mergeCell ref="K3:M3"/>
    <mergeCell ref="K4:M4"/>
    <mergeCell ref="L5:M5"/>
    <mergeCell ref="D7:I7"/>
    <mergeCell ref="B9:K9"/>
  </mergeCells>
  <printOptions horizontalCentered="1"/>
  <pageMargins left="0.35416666666666669" right="0.39374999999999999" top="0.70833333333333337" bottom="0.35416666666666669" header="0.5" footer="0.5"/>
  <pageSetup paperSize="9" scale="5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Pazych</cp:lastModifiedBy>
  <dcterms:created xsi:type="dcterms:W3CDTF">2024-03-12T09:40:35Z</dcterms:created>
  <dcterms:modified xsi:type="dcterms:W3CDTF">2024-03-19T10:09:38Z</dcterms:modified>
</cp:coreProperties>
</file>