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'1'!$A$3:$M$114</definedName>
  </definedNames>
  <calcPr calcMode="manual" fullCalcOnLoad="1"/>
</workbook>
</file>

<file path=xl/sharedStrings.xml><?xml version="1.0" encoding="utf-8"?>
<sst xmlns="http://schemas.openxmlformats.org/spreadsheetml/2006/main" count="204" uniqueCount="193">
  <si>
    <t>470</t>
  </si>
  <si>
    <t/>
  </si>
  <si>
    <t>X</t>
  </si>
  <si>
    <t>040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</si>
  <si>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        </t>
  </si>
  <si>
    <t>за КОПФГ</t>
  </si>
  <si>
    <t>В.В. Стус</t>
  </si>
  <si>
    <t>Головний бухгалтер (спеціаліст, на якого покладено виконання обов’ язків бухгалтерської служби)</t>
  </si>
  <si>
    <t>300</t>
  </si>
  <si>
    <t xml:space="preserve"> № 2м)</t>
  </si>
  <si>
    <t xml:space="preserve">   Продукти харчування</t>
  </si>
  <si>
    <t>Надійшло                                          коштів за                                                       звітний період                                          (рік)</t>
  </si>
  <si>
    <t>580</t>
  </si>
  <si>
    <t xml:space="preserve">  Оплата інших енергоносiїв та інших комунальних послуг</t>
  </si>
  <si>
    <t>Капiтальнi трансферти органам 
державного управлiння iнших рiвнiв</t>
  </si>
  <si>
    <t>420</t>
  </si>
  <si>
    <t>010</t>
  </si>
  <si>
    <t>350</t>
  </si>
  <si>
    <t xml:space="preserve">  Оплата енергосервісу</t>
  </si>
  <si>
    <t xml:space="preserve">Код та назва програмної класифікації видатків та кредитування державного бюджету         </t>
  </si>
  <si>
    <t>4113</t>
  </si>
  <si>
    <t>4210</t>
  </si>
  <si>
    <t>Залишок на початок                                            звітного року</t>
  </si>
  <si>
    <t>5000</t>
  </si>
  <si>
    <t>Продовження додатка 1</t>
  </si>
  <si>
    <t xml:space="preserve"> Виплата пенсій і допомоги</t>
  </si>
  <si>
    <t>КЕКВ         та/або         ККК</t>
  </si>
  <si>
    <t>250</t>
  </si>
  <si>
    <t xml:space="preserve">  Оплата теплопостачання</t>
  </si>
  <si>
    <t>Затверджено на                          звітний період                         (рік)1</t>
  </si>
  <si>
    <t>110</t>
  </si>
  <si>
    <t>520</t>
  </si>
  <si>
    <t xml:space="preserve">  Грошове  забезпечення військовослужбовців</t>
  </si>
  <si>
    <t>480</t>
  </si>
  <si>
    <t>Державна міграційна служба України</t>
  </si>
  <si>
    <t>( iнiцiали, прiзвище)</t>
  </si>
  <si>
    <t xml:space="preserve">    Реконструкція житлового фонду
 (приміщень)</t>
  </si>
  <si>
    <t>Придбання обладнання і предметів довгострокового користування</t>
  </si>
  <si>
    <t>630</t>
  </si>
  <si>
    <t>200</t>
  </si>
  <si>
    <t>Поточні видатки</t>
  </si>
  <si>
    <t>140</t>
  </si>
  <si>
    <t>570</t>
  </si>
  <si>
    <t xml:space="preserve"> Інші виплати населенню</t>
  </si>
  <si>
    <t>Звіт</t>
  </si>
  <si>
    <t xml:space="preserve">Оплата праці </t>
  </si>
  <si>
    <t>430</t>
  </si>
  <si>
    <t xml:space="preserve">   Дослідження і розробки, окремі заходи розвитку по реалізації державних (регіональних) програм</t>
  </si>
  <si>
    <t xml:space="preserve"> Надання внутрішніх кредитів</t>
  </si>
  <si>
    <t>340</t>
  </si>
  <si>
    <t>видатків та кредитування місцевих бюджетів)</t>
  </si>
  <si>
    <t xml:space="preserve">    Реконструкція та реставрація інших об’єктів </t>
  </si>
  <si>
    <t xml:space="preserve">  Заробiтна плата</t>
  </si>
  <si>
    <t xml:space="preserve"> Інші видатки</t>
  </si>
  <si>
    <t>4200</t>
  </si>
  <si>
    <t xml:space="preserve">          Капітальні видатки</t>
  </si>
  <si>
    <t xml:space="preserve">Періодичність: </t>
  </si>
  <si>
    <t>050</t>
  </si>
  <si>
    <t>460</t>
  </si>
  <si>
    <t xml:space="preserve">  Оплата електроенергії</t>
  </si>
  <si>
    <t>Одиниця виміру: грн, коп.</t>
  </si>
  <si>
    <t>310</t>
  </si>
  <si>
    <t>01001, м.Київ, вул. Володимирська, 9</t>
  </si>
  <si>
    <t>Додаток 1</t>
  </si>
  <si>
    <t xml:space="preserve">   Надання кредитів органам державного управління інших рівнів</t>
  </si>
  <si>
    <t>4110</t>
  </si>
  <si>
    <t>590</t>
  </si>
  <si>
    <t>Поточні трансферти органам державного управління інших рівнів</t>
  </si>
  <si>
    <t>Разом за КПКВ</t>
  </si>
  <si>
    <t>Капiтальний ремонт</t>
  </si>
  <si>
    <t>490</t>
  </si>
  <si>
    <t xml:space="preserve">Реконструкція  та  реставрація </t>
  </si>
  <si>
    <t xml:space="preserve">        1-Заповнюється розпорядниками бюджетних коштів</t>
  </si>
  <si>
    <t>Дослідження і розробки, окремі заходи по реалізації державних (регіональних) програм</t>
  </si>
  <si>
    <t>за ЄДРПОУ</t>
  </si>
  <si>
    <t>210</t>
  </si>
  <si>
    <t>620</t>
  </si>
  <si>
    <t>Код рядка</t>
  </si>
  <si>
    <t>560</t>
  </si>
  <si>
    <t>150</t>
  </si>
  <si>
    <t>Придбання основного капіталу</t>
  </si>
  <si>
    <t>(пiдпис)</t>
  </si>
  <si>
    <t xml:space="preserve"> Нерозподілені видатки</t>
  </si>
  <si>
    <t>Обслуговування боргових зобов’язань</t>
  </si>
  <si>
    <t xml:space="preserve">Обслуговування внутрішніх боргових зобов’язань </t>
  </si>
  <si>
    <t>240</t>
  </si>
  <si>
    <t xml:space="preserve">   Надання інших внутрішніх кредитів</t>
  </si>
  <si>
    <t>530</t>
  </si>
  <si>
    <t>100</t>
  </si>
  <si>
    <t>Видатки та надання кредитів - усього</t>
  </si>
  <si>
    <t xml:space="preserve">Код та назва типової відомчої класифікації видатків та кредитування місцевих бюджетів         </t>
  </si>
  <si>
    <t xml:space="preserve">Територія              </t>
  </si>
  <si>
    <t xml:space="preserve"> (форма № 2д,</t>
  </si>
  <si>
    <t>Капітальні трансферти  урядам
 іноземних держав та міжнародним  організаціям</t>
  </si>
  <si>
    <t xml:space="preserve">    Реставрація пам’яток культури, історії та архітектури</t>
  </si>
  <si>
    <t>380</t>
  </si>
  <si>
    <t>Поточні трансферти</t>
  </si>
  <si>
    <t>Науменко Н.М.</t>
  </si>
  <si>
    <t>270</t>
  </si>
  <si>
    <t>640</t>
  </si>
  <si>
    <t>Організаційно-правова форма господарювання</t>
  </si>
  <si>
    <t xml:space="preserve">Нарахування на  оплату праці </t>
  </si>
  <si>
    <t>500</t>
  </si>
  <si>
    <t>130</t>
  </si>
  <si>
    <t xml:space="preserve">   Видатки на вiдрядження</t>
  </si>
  <si>
    <t>090</t>
  </si>
  <si>
    <t xml:space="preserve">   Капітальне будівництво (придбання) житла</t>
  </si>
  <si>
    <t>Субсидії та поточні трансферти підприємствам (установам, організаціям)</t>
  </si>
  <si>
    <t xml:space="preserve">   Капiтальний ремонт інших об'єктів</t>
  </si>
  <si>
    <t xml:space="preserve"> річна.</t>
  </si>
  <si>
    <t>4111</t>
  </si>
  <si>
    <t>220</t>
  </si>
  <si>
    <t>610</t>
  </si>
  <si>
    <t>Зовнішнє кредитування</t>
  </si>
  <si>
    <t xml:space="preserve"> Надання зовнішніх кредитів</t>
  </si>
  <si>
    <t>550</t>
  </si>
  <si>
    <t>160</t>
  </si>
  <si>
    <t>Оплата праці і нарахування на заробітну плату</t>
  </si>
  <si>
    <t>(iнiцiали, прiзвище)</t>
  </si>
  <si>
    <t>Інші поточні видатки</t>
  </si>
  <si>
    <t>060</t>
  </si>
  <si>
    <t>Капiтальнi трансферти пiдприємствам (установам, організацiям)</t>
  </si>
  <si>
    <t>450</t>
  </si>
  <si>
    <t>Внутрішнє кредитування</t>
  </si>
  <si>
    <t>320</t>
  </si>
  <si>
    <t xml:space="preserve">  Предмети, матеріали, обладнання та інвентар</t>
  </si>
  <si>
    <t>Код та назва відомчої класифікації видатків та кредитування державного бюджету</t>
  </si>
  <si>
    <t>Залишок                                     на кінець                                       звітного                                     періоду (року)</t>
  </si>
  <si>
    <t>190</t>
  </si>
  <si>
    <t>030</t>
  </si>
  <si>
    <t>400</t>
  </si>
  <si>
    <t>за</t>
  </si>
  <si>
    <t>Соціальне забезпечення</t>
  </si>
  <si>
    <t>Капітальне будівництво (придбання)</t>
  </si>
  <si>
    <t xml:space="preserve">Затверджено на                                              звітний рік </t>
  </si>
  <si>
    <t>за КОАТУУ</t>
  </si>
  <si>
    <t>370</t>
  </si>
  <si>
    <t xml:space="preserve">Установа           </t>
  </si>
  <si>
    <t>280</t>
  </si>
  <si>
    <t xml:space="preserve">Обслуговування зовнішніх боргових зобов’язань </t>
  </si>
  <si>
    <t xml:space="preserve"> Стипенді</t>
  </si>
  <si>
    <t>Видатки та заходи спеціального призначення</t>
  </si>
  <si>
    <t>9</t>
  </si>
  <si>
    <t>080</t>
  </si>
  <si>
    <t>х</t>
  </si>
  <si>
    <t>600</t>
  </si>
  <si>
    <t>230</t>
  </si>
  <si>
    <t xml:space="preserve">Використання товарів і послуг </t>
  </si>
  <si>
    <t>Показники</t>
  </si>
  <si>
    <t>170</t>
  </si>
  <si>
    <t>540</t>
  </si>
  <si>
    <t>Створення державних запасів і резервів</t>
  </si>
  <si>
    <t>Коди</t>
  </si>
  <si>
    <t>37508470_</t>
  </si>
  <si>
    <t>Капiтальнi трансферти</t>
  </si>
  <si>
    <t>390</t>
  </si>
  <si>
    <t xml:space="preserve">   Окремі заходи по реалізації державних (регіональних) програм, не віднесені до заходів розвитку</t>
  </si>
  <si>
    <t>Придбання землі  та нематеріальних активів</t>
  </si>
  <si>
    <t>650</t>
  </si>
  <si>
    <t>4112</t>
  </si>
  <si>
    <t>"___" ____________ 20___ року</t>
  </si>
  <si>
    <t>260</t>
  </si>
  <si>
    <t>100 Міністерство внутрішніх справ</t>
  </si>
  <si>
    <t xml:space="preserve">   Капітальний ремонт житлового фонду (приміщень)</t>
  </si>
  <si>
    <t>Поточні трансферти  урядам іноземних держав та міжнародним організаціям</t>
  </si>
  <si>
    <t xml:space="preserve">  Медикаменти та перев’язувальні матеріали</t>
  </si>
  <si>
    <t xml:space="preserve">до     Порядку      складання      бюджетної       звітності                                                      розпорядниками та одержувачами бюджетних коштів,                                                 звітності фондами загальнообов’язкового державного                              соціального і пенсійного страхування                                                                                               (пункт 1 розділу ІІ)
</t>
  </si>
  <si>
    <t>120</t>
  </si>
  <si>
    <t>510</t>
  </si>
  <si>
    <t>у тому числі:</t>
  </si>
  <si>
    <t>410</t>
  </si>
  <si>
    <t>020</t>
  </si>
  <si>
    <t>квартальна (проміжна),</t>
  </si>
  <si>
    <t xml:space="preserve"> про надходження та використання коштів загального фонду</t>
  </si>
  <si>
    <t>Капітальні трансферти населенню</t>
  </si>
  <si>
    <t>360</t>
  </si>
  <si>
    <t>9000</t>
  </si>
  <si>
    <t>290</t>
  </si>
  <si>
    <t xml:space="preserve">   Оплата послуг (крім комунальних)</t>
  </si>
  <si>
    <t xml:space="preserve"> I квартал 2020 року</t>
  </si>
  <si>
    <t>Касові                                            за звітний                                              період (рік)</t>
  </si>
  <si>
    <t>440</t>
  </si>
  <si>
    <t>070</t>
  </si>
  <si>
    <t>2410</t>
  </si>
  <si>
    <t xml:space="preserve">   Капітальне  будівництво (придбання) інших об’єктів </t>
  </si>
  <si>
    <t>330</t>
  </si>
  <si>
    <t xml:space="preserve">   Надання кредитів підприємствам, установам, організаціям</t>
  </si>
  <si>
    <t>Керівник (посадова особа)</t>
  </si>
  <si>
    <t xml:space="preserve">   Оплата комунальних послуг та енергоносіїв</t>
  </si>
  <si>
    <t>180</t>
  </si>
  <si>
    <t>Орган державної влади</t>
  </si>
  <si>
    <t xml:space="preserve">  Оплата природного газу</t>
  </si>
  <si>
    <t xml:space="preserve">  Оплата водопостачання та водовiдведення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</si>
</sst>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* _-#,##0&quot;?&quot;;* \-#,##0&quot;?&quot;;* _-&quot;-&quot;&quot;?&quot;;@"/>
    <numFmt numFmtId="169" formatCode="* #,##0;* \-#,##0;* &quot;-&quot;;@"/>
    <numFmt numFmtId="170" formatCode="* _-#,##0.00&quot;?&quot;;* \-#,##0.00&quot;?&quot;;* _-&quot;-&quot;??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?&quot;;\-#,##0\ &quot;?&quot;"/>
    <numFmt numFmtId="177" formatCode="#,##0\ &quot;?&quot;;[Red]\-#,##0\ &quot;?&quot;"/>
    <numFmt numFmtId="178" formatCode="#,##0.00\ &quot;?&quot;;\-#,##0.00\ &quot;?&quot;"/>
    <numFmt numFmtId="179" formatCode="#,##0.00\ &quot;?&quot;;[Red]\-#,##0.00\ &quot;?&quot;"/>
    <numFmt numFmtId="180" formatCode="* _-#,##0\ &quot;?&quot;;* \-#,##0\ &quot;?&quot;;* _-&quot;-&quot;\ &quot;?&quot;;@"/>
    <numFmt numFmtId="181" formatCode="* _-#,##0.00\ &quot;?&quot;;* \-#,##0.00\ &quot;?&quot;;* _-&quot;-&quot;??\ &quot;?&quot;;@"/>
    <numFmt numFmtId="182" formatCode="* #,##0.00;* \-#,##0.00;* \-??;@"/>
    <numFmt numFmtId="183" formatCode="_-* #,##0_р_._-;\-* #,##0_р_._-;_-* &quot;-&quot;_р_._-;_-@_-"/>
    <numFmt numFmtId="184" formatCode="_-* #,##0&quot;р.&quot;_-;\-* #,##0&quot;р.&quot;_-;_-* &quot;-&quot;&quot;р.&quot;_-;_-@_-"/>
    <numFmt numFmtId="185" formatCode="_-* #,##0.00_р_._-;\-* #,##0.00_р_._-;_-* &quot;-&quot;??_р_._-;_-@_-"/>
    <numFmt numFmtId="186" formatCode="_-* #,##0.00&quot;р.&quot;_-;\-* #,##0.00&quot;р.&quot;_-;_-* &quot;-&quot;??&quot;р.&quot;_-;_-@_-"/>
    <numFmt numFmtId="187" formatCode="d\.m\.yyyy"/>
  </numFmts>
  <fonts count="5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sz val="20"/>
      <name val="Times New Roman"/>
      <family val="0"/>
    </font>
    <font>
      <b/>
      <sz val="16"/>
      <name val="Times New Roman"/>
      <family val="0"/>
    </font>
    <font>
      <b/>
      <u val="single"/>
      <sz val="16"/>
      <name val="Times New Roman"/>
      <family val="0"/>
    </font>
    <font>
      <sz val="11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i/>
      <sz val="11"/>
      <name val="Times New Roman"/>
      <family val="0"/>
    </font>
    <font>
      <i/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1" fillId="34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54" fillId="37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49" fontId="10" fillId="0" borderId="1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Fill="1" applyAlignment="1" applyProtection="1">
      <alignment/>
      <protection/>
    </xf>
    <xf numFmtId="49" fontId="13" fillId="0" borderId="15" xfId="0" applyNumberFormat="1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Alignment="1">
      <alignment/>
    </xf>
    <xf numFmtId="49" fontId="6" fillId="0" borderId="16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Alignment="1">
      <alignment horizontal="center"/>
    </xf>
    <xf numFmtId="49" fontId="7" fillId="0" borderId="17" xfId="0" applyNumberFormat="1" applyFont="1" applyFill="1" applyBorder="1" applyAlignment="1" applyProtection="1">
      <alignment horizontal="center"/>
      <protection/>
    </xf>
    <xf numFmtId="49" fontId="8" fillId="0" borderId="17" xfId="0" applyNumberFormat="1" applyFont="1" applyFill="1" applyBorder="1" applyAlignment="1" applyProtection="1">
      <alignment horizontal="center"/>
      <protection/>
    </xf>
    <xf numFmtId="182" fontId="6" fillId="0" borderId="17" xfId="0" applyNumberFormat="1" applyFont="1" applyFill="1" applyBorder="1" applyAlignment="1" applyProtection="1">
      <alignment horizontal="right"/>
      <protection/>
    </xf>
    <xf numFmtId="49" fontId="7" fillId="0" borderId="15" xfId="0" applyNumberFormat="1" applyFont="1" applyFill="1" applyBorder="1" applyAlignment="1" applyProtection="1">
      <alignment horizontal="center"/>
      <protection/>
    </xf>
    <xf numFmtId="182" fontId="6" fillId="0" borderId="15" xfId="0" applyNumberFormat="1" applyFont="1" applyFill="1" applyBorder="1" applyAlignment="1" applyProtection="1">
      <alignment horizontal="right"/>
      <protection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Fill="1" applyBorder="1" applyAlignment="1" applyProtection="1">
      <alignment horizontal="center"/>
      <protection/>
    </xf>
    <xf numFmtId="182" fontId="6" fillId="0" borderId="16" xfId="0" applyNumberFormat="1" applyFont="1" applyFill="1" applyBorder="1" applyAlignment="1" applyProtection="1">
      <alignment horizontal="right"/>
      <protection/>
    </xf>
    <xf numFmtId="0" fontId="14" fillId="0" borderId="16" xfId="0" applyFont="1" applyBorder="1" applyAlignment="1">
      <alignment horizontal="center"/>
    </xf>
    <xf numFmtId="49" fontId="14" fillId="0" borderId="16" xfId="0" applyNumberFormat="1" applyFont="1" applyFill="1" applyBorder="1" applyAlignment="1" applyProtection="1">
      <alignment horizontal="center"/>
      <protection/>
    </xf>
    <xf numFmtId="182" fontId="15" fillId="0" borderId="16" xfId="0" applyNumberFormat="1" applyFont="1" applyFill="1" applyBorder="1" applyAlignment="1" applyProtection="1">
      <alignment horizontal="right"/>
      <protection/>
    </xf>
    <xf numFmtId="182" fontId="15" fillId="0" borderId="17" xfId="0" applyNumberFormat="1" applyFont="1" applyFill="1" applyBorder="1" applyAlignment="1" applyProtection="1">
      <alignment horizontal="right"/>
      <protection/>
    </xf>
    <xf numFmtId="0" fontId="5" fillId="0" borderId="16" xfId="0" applyFont="1" applyBorder="1" applyAlignment="1">
      <alignment horizontal="center"/>
    </xf>
    <xf numFmtId="49" fontId="5" fillId="0" borderId="16" xfId="0" applyNumberFormat="1" applyFont="1" applyFill="1" applyBorder="1" applyAlignment="1" applyProtection="1">
      <alignment horizontal="center"/>
      <protection/>
    </xf>
    <xf numFmtId="182" fontId="16" fillId="0" borderId="16" xfId="0" applyNumberFormat="1" applyFont="1" applyFill="1" applyBorder="1" applyAlignment="1" applyProtection="1">
      <alignment horizontal="right"/>
      <protection/>
    </xf>
    <xf numFmtId="182" fontId="16" fillId="0" borderId="17" xfId="0" applyNumberFormat="1" applyFont="1" applyFill="1" applyBorder="1" applyAlignment="1" applyProtection="1">
      <alignment horizontal="right"/>
      <protection/>
    </xf>
    <xf numFmtId="182" fontId="15" fillId="0" borderId="15" xfId="0" applyNumberFormat="1" applyFont="1" applyFill="1" applyBorder="1" applyAlignment="1" applyProtection="1">
      <alignment horizontal="right"/>
      <protection/>
    </xf>
    <xf numFmtId="182" fontId="15" fillId="0" borderId="18" xfId="0" applyNumberFormat="1" applyFont="1" applyFill="1" applyBorder="1" applyAlignment="1" applyProtection="1">
      <alignment horizontal="right"/>
      <protection/>
    </xf>
    <xf numFmtId="49" fontId="14" fillId="0" borderId="19" xfId="0" applyNumberFormat="1" applyFont="1" applyFill="1" applyBorder="1" applyAlignment="1" applyProtection="1">
      <alignment horizontal="center"/>
      <protection/>
    </xf>
    <xf numFmtId="0" fontId="14" fillId="0" borderId="17" xfId="0" applyFont="1" applyBorder="1" applyAlignment="1">
      <alignment horizontal="center"/>
    </xf>
    <xf numFmtId="49" fontId="14" fillId="0" borderId="17" xfId="0" applyNumberFormat="1" applyFont="1" applyFill="1" applyBorder="1" applyAlignment="1" applyProtection="1">
      <alignment horizontal="center"/>
      <protection/>
    </xf>
    <xf numFmtId="49" fontId="1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/>
    </xf>
    <xf numFmtId="49" fontId="5" fillId="0" borderId="17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/>
    </xf>
    <xf numFmtId="182" fontId="16" fillId="0" borderId="0" xfId="0" applyNumberFormat="1" applyFont="1" applyFill="1" applyAlignment="1" applyProtection="1">
      <alignment horizontal="right"/>
      <protection/>
    </xf>
    <xf numFmtId="1" fontId="6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182" fontId="16" fillId="0" borderId="0" xfId="0" applyNumberFormat="1" applyFont="1" applyFill="1" applyAlignment="1" applyProtection="1">
      <alignment horizontal="center"/>
      <protection/>
    </xf>
    <xf numFmtId="182" fontId="16" fillId="0" borderId="0" xfId="0" applyNumberFormat="1" applyFont="1" applyFill="1" applyAlignment="1" applyProtection="1">
      <alignment/>
      <protection/>
    </xf>
    <xf numFmtId="182" fontId="16" fillId="0" borderId="0" xfId="0" applyNumberFormat="1" applyFont="1" applyFill="1" applyAlignment="1" applyProtection="1">
      <alignment horizontal="right" vertical="top" wrapText="1"/>
      <protection/>
    </xf>
    <xf numFmtId="182" fontId="5" fillId="0" borderId="0" xfId="0" applyNumberFormat="1" applyFont="1" applyFill="1" applyAlignment="1" applyProtection="1">
      <alignment horizontal="right" vertical="top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49" fontId="14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182" fontId="6" fillId="0" borderId="19" xfId="0" applyNumberFormat="1" applyFont="1" applyFill="1" applyBorder="1" applyAlignment="1" applyProtection="1">
      <alignment horizontal="right"/>
      <protection/>
    </xf>
    <xf numFmtId="182" fontId="6" fillId="0" borderId="20" xfId="0" applyNumberFormat="1" applyFont="1" applyFill="1" applyBorder="1" applyAlignment="1" applyProtection="1">
      <alignment horizontal="right"/>
      <protection/>
    </xf>
    <xf numFmtId="182" fontId="6" fillId="0" borderId="18" xfId="0" applyNumberFormat="1" applyFont="1" applyFill="1" applyBorder="1" applyAlignment="1" applyProtection="1">
      <alignment horizontal="right"/>
      <protection/>
    </xf>
    <xf numFmtId="182" fontId="16" fillId="0" borderId="21" xfId="0" applyNumberFormat="1" applyFont="1" applyFill="1" applyBorder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 vertical="center" wrapText="1"/>
      <protection/>
    </xf>
    <xf numFmtId="182" fontId="12" fillId="0" borderId="0" xfId="0" applyNumberFormat="1" applyFont="1" applyFill="1" applyAlignment="1" applyProtection="1">
      <alignment horizontal="right"/>
      <protection/>
    </xf>
    <xf numFmtId="49" fontId="14" fillId="0" borderId="0" xfId="0" applyNumberFormat="1" applyFont="1" applyFill="1" applyAlignment="1" applyProtection="1">
      <alignment horizontal="center"/>
      <protection/>
    </xf>
    <xf numFmtId="182" fontId="17" fillId="0" borderId="0" xfId="0" applyNumberFormat="1" applyFont="1" applyFill="1" applyAlignment="1" applyProtection="1">
      <alignment horizontal="right"/>
      <protection/>
    </xf>
    <xf numFmtId="182" fontId="5" fillId="0" borderId="0" xfId="0" applyNumberFormat="1" applyFont="1" applyFill="1" applyAlignment="1" applyProtection="1">
      <alignment horizontal="right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Alignment="1">
      <alignment/>
    </xf>
    <xf numFmtId="49" fontId="5" fillId="0" borderId="19" xfId="0" applyNumberFormat="1" applyFont="1" applyFill="1" applyBorder="1" applyAlignment="1" applyProtection="1">
      <alignment horizontal="center"/>
      <protection/>
    </xf>
    <xf numFmtId="182" fontId="16" fillId="0" borderId="16" xfId="0" applyNumberFormat="1" applyFont="1" applyFill="1" applyBorder="1" applyAlignment="1" applyProtection="1">
      <alignment horizontal="center" vertical="center"/>
      <protection/>
    </xf>
    <xf numFmtId="182" fontId="16" fillId="0" borderId="22" xfId="0" applyNumberFormat="1" applyFont="1" applyFill="1" applyBorder="1" applyAlignment="1" applyProtection="1">
      <alignment horizontal="right"/>
      <protection/>
    </xf>
    <xf numFmtId="0" fontId="19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wrapText="1"/>
      <protection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187" fontId="2" fillId="0" borderId="0" xfId="0" applyNumberFormat="1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8" fillId="0" borderId="10" xfId="0" applyFont="1" applyBorder="1" applyAlignment="1">
      <alignment horizontal="center"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49" fontId="17" fillId="0" borderId="0" xfId="0" applyNumberFormat="1" applyFont="1" applyFill="1" applyBorder="1" applyAlignment="1" applyProtection="1">
      <alignment vertical="center" wrapText="1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left" wrapText="1"/>
      <protection/>
    </xf>
    <xf numFmtId="0" fontId="14" fillId="0" borderId="16" xfId="0" applyNumberFormat="1" applyFont="1" applyFill="1" applyBorder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left" wrapText="1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13"/>
  <sheetViews>
    <sheetView tabSelected="1" zoomScale="70" zoomScaleNormal="70" zoomScalePageLayoutView="0" workbookViewId="0" topLeftCell="A1">
      <selection activeCell="A3" sqref="A3"/>
    </sheetView>
  </sheetViews>
  <sheetFormatPr defaultColWidth="9.125" defaultRowHeight="12.75"/>
  <cols>
    <col min="1" max="1" width="15.625" style="1" customWidth="1"/>
    <col min="2" max="2" width="20.875" style="1" customWidth="1"/>
    <col min="3" max="3" width="15.875" style="1" customWidth="1"/>
    <col min="4" max="4" width="26.125" style="1" customWidth="1"/>
    <col min="5" max="5" width="7.75390625" style="1" customWidth="1"/>
    <col min="6" max="6" width="12.125" style="1" customWidth="1"/>
    <col min="7" max="7" width="8.125" style="1" customWidth="1"/>
    <col min="8" max="8" width="28.00390625" style="1" customWidth="1"/>
    <col min="9" max="9" width="27.75390625" style="1" customWidth="1"/>
    <col min="10" max="10" width="28.625" style="1" customWidth="1"/>
    <col min="11" max="11" width="29.375" style="1" customWidth="1"/>
    <col min="12" max="12" width="26.00390625" style="1" customWidth="1"/>
    <col min="13" max="13" width="25.125" style="1" customWidth="1"/>
    <col min="14" max="14" width="9.625" style="1" customWidth="1"/>
    <col min="15" max="16384" width="9.125" style="1" customWidth="1"/>
  </cols>
  <sheetData>
    <row r="1" ht="6.75" customHeight="1"/>
    <row r="2" ht="21.75" customHeight="1"/>
    <row r="3" spans="6:13" ht="20.25">
      <c r="F3" s="2"/>
      <c r="G3" s="2"/>
      <c r="H3" s="2"/>
      <c r="I3" s="2"/>
      <c r="J3" s="3"/>
      <c r="K3" s="141" t="s">
        <v>63</v>
      </c>
      <c r="L3" s="141"/>
      <c r="M3" s="141"/>
    </row>
    <row r="4" spans="6:13" ht="96" customHeight="1">
      <c r="F4" s="2"/>
      <c r="G4" s="2"/>
      <c r="H4" s="2"/>
      <c r="I4" s="2"/>
      <c r="J4" s="4"/>
      <c r="K4" s="142" t="s">
        <v>166</v>
      </c>
      <c r="L4" s="142"/>
      <c r="M4" s="142"/>
    </row>
    <row r="5" spans="1:13" ht="18.75">
      <c r="A5" s="5"/>
      <c r="B5" s="6"/>
      <c r="C5" s="6"/>
      <c r="D5" s="7"/>
      <c r="E5" s="7"/>
      <c r="F5" s="7"/>
      <c r="G5" s="7"/>
      <c r="H5" s="7"/>
      <c r="I5" s="7"/>
      <c r="J5" s="7"/>
      <c r="K5" s="8"/>
      <c r="L5" s="143"/>
      <c r="M5" s="143"/>
    </row>
    <row r="6" spans="1:11" ht="25.5">
      <c r="A6" s="9"/>
      <c r="B6" s="9"/>
      <c r="C6" s="9"/>
      <c r="D6" s="9"/>
      <c r="E6" s="9"/>
      <c r="F6" s="9"/>
      <c r="H6" s="10" t="s">
        <v>44</v>
      </c>
      <c r="I6" s="9"/>
      <c r="J6" s="9"/>
      <c r="K6" s="9"/>
    </row>
    <row r="7" spans="1:13" ht="22.5" customHeight="1">
      <c r="A7" s="9"/>
      <c r="B7" s="9"/>
      <c r="C7" s="9"/>
      <c r="D7" s="144" t="s">
        <v>173</v>
      </c>
      <c r="E7" s="144"/>
      <c r="F7" s="144"/>
      <c r="G7" s="144"/>
      <c r="H7" s="144"/>
      <c r="I7" s="144"/>
      <c r="J7" s="11" t="s">
        <v>92</v>
      </c>
      <c r="K7" s="12" t="s">
        <v>9</v>
      </c>
      <c r="L7" s="13"/>
      <c r="M7" s="14"/>
    </row>
    <row r="8" spans="7:13" ht="20.25">
      <c r="G8" s="15" t="s">
        <v>131</v>
      </c>
      <c r="H8" s="16" t="s">
        <v>179</v>
      </c>
      <c r="I8" s="17"/>
      <c r="K8" s="18"/>
      <c r="M8" s="19" t="s">
        <v>152</v>
      </c>
    </row>
    <row r="9" spans="1:13" ht="21.75" customHeight="1">
      <c r="A9" s="20" t="s">
        <v>137</v>
      </c>
      <c r="B9" s="145" t="s">
        <v>34</v>
      </c>
      <c r="C9" s="145"/>
      <c r="D9" s="145"/>
      <c r="E9" s="145"/>
      <c r="F9" s="145"/>
      <c r="G9" s="145"/>
      <c r="H9" s="145"/>
      <c r="I9" s="145"/>
      <c r="J9" s="145"/>
      <c r="K9" s="145"/>
      <c r="L9" s="21" t="s">
        <v>74</v>
      </c>
      <c r="M9" s="22" t="s">
        <v>153</v>
      </c>
    </row>
    <row r="10" spans="1:13" ht="21.75" customHeight="1">
      <c r="A10" s="20" t="s">
        <v>91</v>
      </c>
      <c r="B10" s="146" t="s">
        <v>62</v>
      </c>
      <c r="C10" s="146"/>
      <c r="D10" s="146"/>
      <c r="E10" s="146"/>
      <c r="F10" s="146"/>
      <c r="G10" s="146"/>
      <c r="H10" s="146"/>
      <c r="I10" s="146"/>
      <c r="J10" s="146"/>
      <c r="K10" s="146"/>
      <c r="L10" s="20" t="s">
        <v>135</v>
      </c>
      <c r="M10" s="23">
        <v>8039100000</v>
      </c>
    </row>
    <row r="11" spans="1:13" ht="21.75" customHeight="1">
      <c r="A11" s="20" t="s">
        <v>100</v>
      </c>
      <c r="B11" s="24"/>
      <c r="C11" s="24"/>
      <c r="D11" s="12"/>
      <c r="E11" s="146" t="s">
        <v>190</v>
      </c>
      <c r="F11" s="146"/>
      <c r="G11" s="146"/>
      <c r="H11" s="146"/>
      <c r="I11" s="146"/>
      <c r="J11" s="146"/>
      <c r="K11" s="146"/>
      <c r="L11" s="25" t="s">
        <v>5</v>
      </c>
      <c r="M11" s="26">
        <v>410</v>
      </c>
    </row>
    <row r="12" spans="1:12" ht="21.75" customHeight="1">
      <c r="A12" s="148" t="s">
        <v>126</v>
      </c>
      <c r="B12" s="148"/>
      <c r="C12" s="148"/>
      <c r="D12" s="148"/>
      <c r="E12" s="148"/>
      <c r="F12" s="148"/>
      <c r="G12" s="148"/>
      <c r="H12" s="149"/>
      <c r="I12" s="150" t="s">
        <v>162</v>
      </c>
      <c r="J12" s="150"/>
      <c r="K12" s="150"/>
      <c r="L12" s="21"/>
    </row>
    <row r="13" spans="1:13" ht="78.75" customHeight="1">
      <c r="A13" s="151" t="s">
        <v>19</v>
      </c>
      <c r="B13" s="151"/>
      <c r="C13" s="151"/>
      <c r="D13" s="151"/>
      <c r="E13" s="151"/>
      <c r="F13" s="151"/>
      <c r="G13" s="151"/>
      <c r="H13" s="152"/>
      <c r="I13" s="147" t="s">
        <v>68</v>
      </c>
      <c r="J13" s="147"/>
      <c r="K13" s="147"/>
      <c r="L13" s="27"/>
      <c r="M13" s="28"/>
    </row>
    <row r="14" spans="1:12" ht="23.25" customHeight="1">
      <c r="A14" s="25" t="s">
        <v>90</v>
      </c>
      <c r="B14" s="25"/>
      <c r="C14" s="25"/>
      <c r="D14" s="25"/>
      <c r="E14" s="25"/>
      <c r="F14" s="25"/>
      <c r="G14" s="25"/>
      <c r="H14" s="20"/>
      <c r="I14" s="140" t="s">
        <v>1</v>
      </c>
      <c r="J14" s="140"/>
      <c r="K14" s="140"/>
      <c r="L14" s="20"/>
    </row>
    <row r="15" spans="1:13" ht="23.25" customHeight="1">
      <c r="A15" s="20" t="s">
        <v>4</v>
      </c>
      <c r="B15" s="20"/>
      <c r="C15" s="20"/>
      <c r="D15" s="20"/>
      <c r="E15" s="20"/>
      <c r="F15" s="20"/>
      <c r="G15" s="20"/>
      <c r="H15" s="20"/>
      <c r="I15" s="29"/>
      <c r="J15" s="29"/>
      <c r="K15" s="29"/>
      <c r="L15" s="25"/>
      <c r="M15" s="30"/>
    </row>
    <row r="16" spans="1:13" ht="22.5" customHeight="1">
      <c r="A16" s="20" t="s">
        <v>50</v>
      </c>
      <c r="B16" s="20"/>
      <c r="C16" s="20"/>
      <c r="D16" s="20"/>
      <c r="E16" s="20"/>
      <c r="F16" s="20"/>
      <c r="G16" s="20"/>
      <c r="H16" s="20"/>
      <c r="I16" s="134" t="s">
        <v>1</v>
      </c>
      <c r="J16" s="134"/>
      <c r="K16" s="134"/>
      <c r="L16" s="25"/>
      <c r="M16" s="30"/>
    </row>
    <row r="17" spans="1:13" ht="13.5" customHeight="1">
      <c r="A17" s="20"/>
      <c r="B17" s="20"/>
      <c r="C17" s="20"/>
      <c r="D17" s="31"/>
      <c r="E17" s="31"/>
      <c r="F17" s="31"/>
      <c r="G17" s="31"/>
      <c r="H17" s="32"/>
      <c r="L17" s="32"/>
      <c r="M17" s="30"/>
    </row>
    <row r="18" spans="4:12" ht="15.75" customHeight="1">
      <c r="D18" s="33"/>
      <c r="E18" s="33"/>
      <c r="F18" s="34"/>
      <c r="G18" s="34"/>
      <c r="H18" s="34"/>
      <c r="I18" s="34"/>
      <c r="J18" s="33"/>
      <c r="K18" s="12"/>
      <c r="L18" s="35"/>
    </row>
    <row r="19" spans="1:12" ht="18.75" customHeight="1">
      <c r="A19" s="36" t="s">
        <v>56</v>
      </c>
      <c r="B19" s="15"/>
      <c r="C19" s="36" t="s">
        <v>172</v>
      </c>
      <c r="D19" s="33"/>
      <c r="E19" s="33" t="s">
        <v>109</v>
      </c>
      <c r="F19" s="34"/>
      <c r="G19" s="34"/>
      <c r="H19" s="34"/>
      <c r="I19" s="34"/>
      <c r="J19" s="33"/>
      <c r="K19" s="12"/>
      <c r="L19" s="33"/>
    </row>
    <row r="20" spans="1:12" ht="24" customHeight="1">
      <c r="A20" s="36" t="s">
        <v>60</v>
      </c>
      <c r="B20" s="33"/>
      <c r="C20" s="20"/>
      <c r="D20" s="20"/>
      <c r="E20" s="20"/>
      <c r="F20" s="34"/>
      <c r="G20" s="34"/>
      <c r="H20" s="34"/>
      <c r="I20" s="34"/>
      <c r="J20" s="33"/>
      <c r="K20" s="33"/>
      <c r="L20" s="33"/>
    </row>
    <row r="21" spans="1:13" s="38" customFormat="1" ht="72.75" customHeight="1">
      <c r="A21" s="135" t="s">
        <v>148</v>
      </c>
      <c r="B21" s="135"/>
      <c r="C21" s="135"/>
      <c r="D21" s="135"/>
      <c r="E21" s="135"/>
      <c r="F21" s="37" t="s">
        <v>26</v>
      </c>
      <c r="G21" s="37" t="s">
        <v>77</v>
      </c>
      <c r="H21" s="37" t="s">
        <v>134</v>
      </c>
      <c r="I21" s="37" t="s">
        <v>29</v>
      </c>
      <c r="J21" s="37" t="s">
        <v>22</v>
      </c>
      <c r="K21" s="37" t="s">
        <v>11</v>
      </c>
      <c r="L21" s="37" t="s">
        <v>180</v>
      </c>
      <c r="M21" s="37" t="s">
        <v>127</v>
      </c>
    </row>
    <row r="22" spans="1:13" s="40" customFormat="1" ht="20.25" customHeight="1">
      <c r="A22" s="136">
        <v>1</v>
      </c>
      <c r="B22" s="136"/>
      <c r="C22" s="136"/>
      <c r="D22" s="136"/>
      <c r="E22" s="136"/>
      <c r="F22" s="39">
        <v>2</v>
      </c>
      <c r="G22" s="39">
        <v>3</v>
      </c>
      <c r="H22" s="39">
        <v>4</v>
      </c>
      <c r="I22" s="39">
        <v>5</v>
      </c>
      <c r="J22" s="39">
        <v>6</v>
      </c>
      <c r="K22" s="39">
        <v>7</v>
      </c>
      <c r="L22" s="39">
        <v>8</v>
      </c>
      <c r="M22" s="39" t="s">
        <v>142</v>
      </c>
    </row>
    <row r="23" spans="1:13" s="40" customFormat="1" ht="27" customHeight="1">
      <c r="A23" s="137" t="s">
        <v>89</v>
      </c>
      <c r="B23" s="137"/>
      <c r="C23" s="137"/>
      <c r="D23" s="137"/>
      <c r="E23" s="137"/>
      <c r="F23" s="41" t="s">
        <v>144</v>
      </c>
      <c r="G23" s="42" t="s">
        <v>16</v>
      </c>
      <c r="H23" s="43">
        <f>H25+H67+H87+H97+H100</f>
        <v>1517395200</v>
      </c>
      <c r="I23" s="43">
        <f>I27+I30+I33+I34+I38+I53+I54+I62+I99</f>
        <v>351175800</v>
      </c>
      <c r="J23" s="43">
        <f>J25+J67+J87+J97+J100</f>
        <v>0</v>
      </c>
      <c r="K23" s="43">
        <f>K25+K67+K87+K97+K100</f>
        <v>316994235.58</v>
      </c>
      <c r="L23" s="43">
        <f>L25+L67+L87+L97+L100</f>
        <v>316991376.31</v>
      </c>
      <c r="M23" s="43">
        <f>J23+K23-L23</f>
        <v>2859.2699999809265</v>
      </c>
    </row>
    <row r="24" spans="1:13" s="40" customFormat="1" ht="13.5" customHeight="1">
      <c r="A24" s="138" t="s">
        <v>169</v>
      </c>
      <c r="B24" s="138"/>
      <c r="C24" s="138"/>
      <c r="D24" s="138"/>
      <c r="E24" s="138"/>
      <c r="F24" s="44"/>
      <c r="G24" s="44"/>
      <c r="H24" s="45"/>
      <c r="I24" s="45"/>
      <c r="J24" s="45"/>
      <c r="K24" s="45"/>
      <c r="L24" s="45"/>
      <c r="M24" s="45"/>
    </row>
    <row r="25" spans="1:13" s="38" customFormat="1" ht="20.25" customHeight="1">
      <c r="A25" s="139" t="s">
        <v>40</v>
      </c>
      <c r="B25" s="139"/>
      <c r="C25" s="139"/>
      <c r="D25" s="139"/>
      <c r="E25" s="139"/>
      <c r="F25" s="46">
        <v>2000</v>
      </c>
      <c r="G25" s="42" t="s">
        <v>171</v>
      </c>
      <c r="H25" s="43">
        <f>H26+H31+H55+H58+H62+H66</f>
        <v>1446895200</v>
      </c>
      <c r="I25" s="43">
        <v>0</v>
      </c>
      <c r="J25" s="43">
        <f>J26+J31+J55+J58+J62+J66</f>
        <v>0</v>
      </c>
      <c r="K25" s="43">
        <f>K26+K31+K55+K58+K62+K66</f>
        <v>303476206.5</v>
      </c>
      <c r="L25" s="43">
        <f>L26+L31+L55+L58+L62+L66</f>
        <v>303473347.23</v>
      </c>
      <c r="M25" s="43">
        <f aca="true" t="shared" si="0" ref="M25:M41">J25+K25-L25</f>
        <v>2859.2699999809265</v>
      </c>
    </row>
    <row r="26" spans="1:13" s="38" customFormat="1" ht="20.25" customHeight="1">
      <c r="A26" s="133" t="s">
        <v>117</v>
      </c>
      <c r="B26" s="133"/>
      <c r="C26" s="133"/>
      <c r="D26" s="133"/>
      <c r="E26" s="133"/>
      <c r="F26" s="47">
        <v>2100</v>
      </c>
      <c r="G26" s="48" t="s">
        <v>129</v>
      </c>
      <c r="H26" s="49">
        <f>H27+H30</f>
        <v>1137650000</v>
      </c>
      <c r="I26" s="49">
        <v>0</v>
      </c>
      <c r="J26" s="49">
        <f>J27+J30</f>
        <v>0</v>
      </c>
      <c r="K26" s="43">
        <f>K27+K30</f>
        <v>260181639.71</v>
      </c>
      <c r="L26" s="43">
        <f>L27+L30</f>
        <v>260181639.71</v>
      </c>
      <c r="M26" s="43">
        <f t="shared" si="0"/>
        <v>0</v>
      </c>
    </row>
    <row r="27" spans="1:13" s="38" customFormat="1" ht="24.75" customHeight="1">
      <c r="A27" s="129" t="s">
        <v>45</v>
      </c>
      <c r="B27" s="129"/>
      <c r="C27" s="129"/>
      <c r="D27" s="129"/>
      <c r="E27" s="129"/>
      <c r="F27" s="50">
        <v>2110</v>
      </c>
      <c r="G27" s="51" t="s">
        <v>3</v>
      </c>
      <c r="H27" s="52">
        <f>H28+H29</f>
        <v>932500000</v>
      </c>
      <c r="I27" s="52">
        <v>215820000</v>
      </c>
      <c r="J27" s="52">
        <f>J28+J29</f>
        <v>0</v>
      </c>
      <c r="K27" s="53">
        <f>K28+K29</f>
        <v>214000703.8</v>
      </c>
      <c r="L27" s="53">
        <f>L28+L29</f>
        <v>214000703.8</v>
      </c>
      <c r="M27" s="53">
        <f t="shared" si="0"/>
        <v>0</v>
      </c>
    </row>
    <row r="28" spans="1:13" s="38" customFormat="1" ht="24" customHeight="1">
      <c r="A28" s="124" t="s">
        <v>52</v>
      </c>
      <c r="B28" s="124"/>
      <c r="C28" s="124"/>
      <c r="D28" s="124"/>
      <c r="E28" s="124"/>
      <c r="F28" s="54">
        <v>2111</v>
      </c>
      <c r="G28" s="55" t="s">
        <v>57</v>
      </c>
      <c r="H28" s="56">
        <v>932500000</v>
      </c>
      <c r="I28" s="56">
        <v>0</v>
      </c>
      <c r="J28" s="56">
        <v>0</v>
      </c>
      <c r="K28" s="57">
        <v>214000703.8</v>
      </c>
      <c r="L28" s="57">
        <v>214000703.8</v>
      </c>
      <c r="M28" s="57">
        <f t="shared" si="0"/>
        <v>0</v>
      </c>
    </row>
    <row r="29" spans="1:13" s="38" customFormat="1" ht="21" customHeight="1">
      <c r="A29" s="124" t="s">
        <v>32</v>
      </c>
      <c r="B29" s="124"/>
      <c r="C29" s="124"/>
      <c r="D29" s="124"/>
      <c r="E29" s="124"/>
      <c r="F29" s="54">
        <v>2112</v>
      </c>
      <c r="G29" s="55" t="s">
        <v>120</v>
      </c>
      <c r="H29" s="56">
        <v>0</v>
      </c>
      <c r="I29" s="56">
        <v>0</v>
      </c>
      <c r="J29" s="56">
        <v>0</v>
      </c>
      <c r="K29" s="57">
        <v>0</v>
      </c>
      <c r="L29" s="57">
        <v>0</v>
      </c>
      <c r="M29" s="57">
        <f t="shared" si="0"/>
        <v>0</v>
      </c>
    </row>
    <row r="30" spans="1:13" s="38" customFormat="1" ht="20.25" customHeight="1">
      <c r="A30" s="129" t="s">
        <v>101</v>
      </c>
      <c r="B30" s="129"/>
      <c r="C30" s="129"/>
      <c r="D30" s="129"/>
      <c r="E30" s="129"/>
      <c r="F30" s="50">
        <v>2120</v>
      </c>
      <c r="G30" s="51" t="s">
        <v>182</v>
      </c>
      <c r="H30" s="52">
        <v>205150000</v>
      </c>
      <c r="I30" s="52">
        <v>47480400</v>
      </c>
      <c r="J30" s="52">
        <v>0</v>
      </c>
      <c r="K30" s="53">
        <v>46180935.91</v>
      </c>
      <c r="L30" s="53">
        <v>46180935.91</v>
      </c>
      <c r="M30" s="53">
        <f t="shared" si="0"/>
        <v>0</v>
      </c>
    </row>
    <row r="31" spans="1:13" s="38" customFormat="1" ht="23.25" customHeight="1">
      <c r="A31" s="130" t="s">
        <v>147</v>
      </c>
      <c r="B31" s="130"/>
      <c r="C31" s="130"/>
      <c r="D31" s="130"/>
      <c r="E31" s="130"/>
      <c r="F31" s="47">
        <v>2200</v>
      </c>
      <c r="G31" s="48" t="s">
        <v>143</v>
      </c>
      <c r="H31" s="49">
        <f>H32+H33+H34+H35+H36+H37+H38+H52</f>
        <v>306620200</v>
      </c>
      <c r="I31" s="49">
        <v>0</v>
      </c>
      <c r="J31" s="49">
        <f>J32+J33+J34+J35+J36+J37+J38+J52</f>
        <v>0</v>
      </c>
      <c r="K31" s="43">
        <f>K32+K33+K34+K35+K36+K37+K38+K52</f>
        <v>42900506.49</v>
      </c>
      <c r="L31" s="43">
        <f>L32+L33+L34+L35+L36+L37+L38+L52</f>
        <v>42898799.82000001</v>
      </c>
      <c r="M31" s="43">
        <f t="shared" si="0"/>
        <v>1706.6699999943376</v>
      </c>
    </row>
    <row r="32" spans="1:13" s="38" customFormat="1" ht="21" customHeight="1">
      <c r="A32" s="129" t="s">
        <v>125</v>
      </c>
      <c r="B32" s="129"/>
      <c r="C32" s="129"/>
      <c r="D32" s="129"/>
      <c r="E32" s="129"/>
      <c r="F32" s="50">
        <v>2210</v>
      </c>
      <c r="G32" s="51" t="s">
        <v>105</v>
      </c>
      <c r="H32" s="52">
        <v>105131600</v>
      </c>
      <c r="I32" s="52">
        <v>0</v>
      </c>
      <c r="J32" s="52">
        <v>0</v>
      </c>
      <c r="K32" s="53">
        <v>10444133.92</v>
      </c>
      <c r="L32" s="53">
        <v>10444133.92</v>
      </c>
      <c r="M32" s="53">
        <f t="shared" si="0"/>
        <v>0</v>
      </c>
    </row>
    <row r="33" spans="1:13" s="38" customFormat="1" ht="22.5" customHeight="1">
      <c r="A33" s="129" t="s">
        <v>165</v>
      </c>
      <c r="B33" s="129"/>
      <c r="C33" s="129"/>
      <c r="D33" s="129"/>
      <c r="E33" s="129"/>
      <c r="F33" s="50">
        <v>2220</v>
      </c>
      <c r="G33" s="51" t="s">
        <v>88</v>
      </c>
      <c r="H33" s="52">
        <v>402800</v>
      </c>
      <c r="I33" s="52">
        <v>101400</v>
      </c>
      <c r="J33" s="52">
        <v>0</v>
      </c>
      <c r="K33" s="53">
        <v>101255.47</v>
      </c>
      <c r="L33" s="53">
        <v>101255.47</v>
      </c>
      <c r="M33" s="53">
        <f t="shared" si="0"/>
        <v>0</v>
      </c>
    </row>
    <row r="34" spans="1:13" s="38" customFormat="1" ht="24" customHeight="1">
      <c r="A34" s="129" t="s">
        <v>10</v>
      </c>
      <c r="B34" s="129"/>
      <c r="C34" s="129"/>
      <c r="D34" s="129"/>
      <c r="E34" s="129"/>
      <c r="F34" s="50">
        <v>2230</v>
      </c>
      <c r="G34" s="51" t="s">
        <v>30</v>
      </c>
      <c r="H34" s="58">
        <v>7800000</v>
      </c>
      <c r="I34" s="58">
        <v>1950900</v>
      </c>
      <c r="J34" s="58">
        <v>0</v>
      </c>
      <c r="K34" s="59">
        <v>1499339.66</v>
      </c>
      <c r="L34" s="59">
        <v>1499339.66</v>
      </c>
      <c r="M34" s="59">
        <f t="shared" si="0"/>
        <v>0</v>
      </c>
    </row>
    <row r="35" spans="1:13" s="38" customFormat="1" ht="20.25" customHeight="1">
      <c r="A35" s="129" t="s">
        <v>178</v>
      </c>
      <c r="B35" s="129"/>
      <c r="C35" s="129"/>
      <c r="D35" s="129"/>
      <c r="E35" s="129"/>
      <c r="F35" s="50">
        <v>2240</v>
      </c>
      <c r="G35" s="60" t="s">
        <v>167</v>
      </c>
      <c r="H35" s="52">
        <v>130107200</v>
      </c>
      <c r="I35" s="52">
        <v>0</v>
      </c>
      <c r="J35" s="52">
        <v>0</v>
      </c>
      <c r="K35" s="52">
        <v>22485255.68</v>
      </c>
      <c r="L35" s="52">
        <v>22485255.68</v>
      </c>
      <c r="M35" s="52">
        <f t="shared" si="0"/>
        <v>0</v>
      </c>
    </row>
    <row r="36" spans="1:13" s="38" customFormat="1" ht="24.75" customHeight="1">
      <c r="A36" s="129" t="s">
        <v>104</v>
      </c>
      <c r="B36" s="129"/>
      <c r="C36" s="129"/>
      <c r="D36" s="129"/>
      <c r="E36" s="129"/>
      <c r="F36" s="50">
        <v>2250</v>
      </c>
      <c r="G36" s="51" t="s">
        <v>103</v>
      </c>
      <c r="H36" s="53">
        <v>2054300</v>
      </c>
      <c r="I36" s="53">
        <v>0</v>
      </c>
      <c r="J36" s="53">
        <v>0</v>
      </c>
      <c r="K36" s="53">
        <v>326980.51</v>
      </c>
      <c r="L36" s="53">
        <v>325273.84</v>
      </c>
      <c r="M36" s="53">
        <f t="shared" si="0"/>
        <v>1706.6699999999837</v>
      </c>
    </row>
    <row r="37" spans="1:13" s="38" customFormat="1" ht="21.75" customHeight="1">
      <c r="A37" s="129" t="s">
        <v>141</v>
      </c>
      <c r="B37" s="129"/>
      <c r="C37" s="129"/>
      <c r="D37" s="129"/>
      <c r="E37" s="129"/>
      <c r="F37" s="61">
        <v>2260</v>
      </c>
      <c r="G37" s="62" t="s">
        <v>41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f t="shared" si="0"/>
        <v>0</v>
      </c>
    </row>
    <row r="38" spans="1:13" s="38" customFormat="1" ht="22.5" customHeight="1">
      <c r="A38" s="129" t="s">
        <v>188</v>
      </c>
      <c r="B38" s="129"/>
      <c r="C38" s="129"/>
      <c r="D38" s="129"/>
      <c r="E38" s="129"/>
      <c r="F38" s="50">
        <v>2270</v>
      </c>
      <c r="G38" s="63" t="s">
        <v>79</v>
      </c>
      <c r="H38" s="52">
        <f>H39+H40+H41+H49+H50+H51</f>
        <v>60511600</v>
      </c>
      <c r="I38" s="52">
        <v>19161500</v>
      </c>
      <c r="J38" s="52">
        <f>J39+J40+J41+J49+J50+J51</f>
        <v>0</v>
      </c>
      <c r="K38" s="53">
        <f>K39+K40+K41+K49+K50+K51</f>
        <v>8043541.25</v>
      </c>
      <c r="L38" s="53">
        <f>L39+L40+L41+L49+L50+L51</f>
        <v>8043541.25</v>
      </c>
      <c r="M38" s="53">
        <f t="shared" si="0"/>
        <v>0</v>
      </c>
    </row>
    <row r="39" spans="1:13" s="38" customFormat="1" ht="19.5" customHeight="1">
      <c r="A39" s="124" t="s">
        <v>28</v>
      </c>
      <c r="B39" s="124"/>
      <c r="C39" s="124"/>
      <c r="D39" s="124"/>
      <c r="E39" s="124"/>
      <c r="F39" s="54">
        <v>2271</v>
      </c>
      <c r="G39" s="55" t="s">
        <v>116</v>
      </c>
      <c r="H39" s="56">
        <v>17916000</v>
      </c>
      <c r="I39" s="56">
        <v>0</v>
      </c>
      <c r="J39" s="56">
        <v>0</v>
      </c>
      <c r="K39" s="57">
        <v>2531292.34</v>
      </c>
      <c r="L39" s="57">
        <v>2531292.34</v>
      </c>
      <c r="M39" s="57">
        <f t="shared" si="0"/>
        <v>0</v>
      </c>
    </row>
    <row r="40" spans="1:13" s="38" customFormat="1" ht="24.75" customHeight="1">
      <c r="A40" s="124" t="s">
        <v>192</v>
      </c>
      <c r="B40" s="124"/>
      <c r="C40" s="124"/>
      <c r="D40" s="124"/>
      <c r="E40" s="124"/>
      <c r="F40" s="54">
        <v>2272</v>
      </c>
      <c r="G40" s="55" t="s">
        <v>149</v>
      </c>
      <c r="H40" s="56">
        <v>929900</v>
      </c>
      <c r="I40" s="56">
        <v>0</v>
      </c>
      <c r="J40" s="56">
        <v>0</v>
      </c>
      <c r="K40" s="57">
        <v>125582.08</v>
      </c>
      <c r="L40" s="57">
        <v>125582.08</v>
      </c>
      <c r="M40" s="57">
        <f t="shared" si="0"/>
        <v>0</v>
      </c>
    </row>
    <row r="41" spans="1:13" s="38" customFormat="1" ht="18.75" customHeight="1">
      <c r="A41" s="132" t="s">
        <v>59</v>
      </c>
      <c r="B41" s="132"/>
      <c r="C41" s="132"/>
      <c r="D41" s="132"/>
      <c r="E41" s="132"/>
      <c r="F41" s="64">
        <v>2273</v>
      </c>
      <c r="G41" s="65" t="s">
        <v>189</v>
      </c>
      <c r="H41" s="57">
        <v>27063000</v>
      </c>
      <c r="I41" s="57">
        <v>0</v>
      </c>
      <c r="J41" s="57">
        <v>0</v>
      </c>
      <c r="K41" s="57">
        <v>3580003.75</v>
      </c>
      <c r="L41" s="57">
        <v>3580003.75</v>
      </c>
      <c r="M41" s="57">
        <f t="shared" si="0"/>
        <v>0</v>
      </c>
    </row>
    <row r="42" ht="15.75" customHeight="1"/>
    <row r="43" spans="1:13" s="38" customFormat="1" ht="8.25" customHeight="1">
      <c r="A43" s="66"/>
      <c r="B43" s="66"/>
      <c r="C43" s="66"/>
      <c r="D43" s="66"/>
      <c r="E43" s="66"/>
      <c r="F43" s="67"/>
      <c r="G43" s="67"/>
      <c r="H43" s="68"/>
      <c r="I43" s="68"/>
      <c r="J43" s="68"/>
      <c r="K43" s="68"/>
      <c r="L43" s="68"/>
      <c r="M43" s="68"/>
    </row>
    <row r="44" spans="1:13" s="38" customFormat="1" ht="12.75" customHeight="1">
      <c r="A44" s="66"/>
      <c r="B44" s="66"/>
      <c r="C44" s="66"/>
      <c r="D44" s="66"/>
      <c r="E44" s="66"/>
      <c r="F44" s="67"/>
      <c r="G44" s="67"/>
      <c r="H44" s="68"/>
      <c r="I44" s="68"/>
      <c r="J44" s="68"/>
      <c r="K44" s="68"/>
      <c r="L44" s="68"/>
      <c r="M44" s="68"/>
    </row>
    <row r="45" spans="1:13" s="38" customFormat="1" ht="15" customHeight="1">
      <c r="A45" s="66"/>
      <c r="B45" s="66"/>
      <c r="C45" s="66"/>
      <c r="D45" s="66"/>
      <c r="E45" s="66"/>
      <c r="F45" s="67"/>
      <c r="G45" s="67"/>
      <c r="H45" s="69">
        <v>2</v>
      </c>
      <c r="I45" s="68"/>
      <c r="J45" s="68"/>
      <c r="K45" s="68"/>
      <c r="L45" s="68"/>
      <c r="M45" s="68"/>
    </row>
    <row r="46" spans="1:13" s="38" customFormat="1" ht="0.75" customHeight="1">
      <c r="A46" s="70"/>
      <c r="B46" s="70"/>
      <c r="C46" s="70"/>
      <c r="D46" s="70"/>
      <c r="E46" s="70"/>
      <c r="F46" s="71"/>
      <c r="G46" s="67"/>
      <c r="H46" s="68"/>
      <c r="I46" s="68"/>
      <c r="J46" s="68"/>
      <c r="K46" s="68"/>
      <c r="L46" s="68"/>
      <c r="M46" s="68"/>
    </row>
    <row r="47" spans="6:13" s="38" customFormat="1" ht="20.25" customHeight="1">
      <c r="F47" s="67"/>
      <c r="G47" s="67"/>
      <c r="H47" s="72"/>
      <c r="I47" s="73"/>
      <c r="J47" s="73"/>
      <c r="K47" s="73"/>
      <c r="L47" s="74"/>
      <c r="M47" s="75" t="s">
        <v>24</v>
      </c>
    </row>
    <row r="48" spans="1:13" s="38" customFormat="1" ht="17.25" customHeight="1">
      <c r="A48" s="122">
        <v>1</v>
      </c>
      <c r="B48" s="122"/>
      <c r="C48" s="122"/>
      <c r="D48" s="122"/>
      <c r="E48" s="122"/>
      <c r="F48" s="39">
        <v>2</v>
      </c>
      <c r="G48" s="76">
        <v>3</v>
      </c>
      <c r="H48" s="77">
        <v>4</v>
      </c>
      <c r="I48" s="77">
        <v>5</v>
      </c>
      <c r="J48" s="77">
        <v>6</v>
      </c>
      <c r="K48" s="77">
        <v>7</v>
      </c>
      <c r="L48" s="77">
        <v>8</v>
      </c>
      <c r="M48" s="77">
        <v>9</v>
      </c>
    </row>
    <row r="49" spans="1:13" s="38" customFormat="1" ht="18" customHeight="1">
      <c r="A49" s="124" t="s">
        <v>191</v>
      </c>
      <c r="B49" s="124"/>
      <c r="C49" s="124"/>
      <c r="D49" s="124"/>
      <c r="E49" s="124"/>
      <c r="F49" s="54">
        <v>2274</v>
      </c>
      <c r="G49" s="55" t="s">
        <v>128</v>
      </c>
      <c r="H49" s="56">
        <v>12744100</v>
      </c>
      <c r="I49" s="56">
        <v>0</v>
      </c>
      <c r="J49" s="56">
        <v>0</v>
      </c>
      <c r="K49" s="56">
        <v>1669382.55</v>
      </c>
      <c r="L49" s="56">
        <v>1669382.55</v>
      </c>
      <c r="M49" s="56">
        <f aca="true" t="shared" si="1" ref="M49:M89">J49+K49-L49</f>
        <v>0</v>
      </c>
    </row>
    <row r="50" spans="1:13" s="38" customFormat="1" ht="18" customHeight="1">
      <c r="A50" s="124" t="s">
        <v>13</v>
      </c>
      <c r="B50" s="124"/>
      <c r="C50" s="124"/>
      <c r="D50" s="124"/>
      <c r="E50" s="124"/>
      <c r="F50" s="54">
        <v>2275</v>
      </c>
      <c r="G50" s="55" t="s">
        <v>39</v>
      </c>
      <c r="H50" s="56">
        <v>1858600</v>
      </c>
      <c r="I50" s="56">
        <v>0</v>
      </c>
      <c r="J50" s="56">
        <v>0</v>
      </c>
      <c r="K50" s="57">
        <v>137280.53</v>
      </c>
      <c r="L50" s="57">
        <v>137280.53</v>
      </c>
      <c r="M50" s="57">
        <f t="shared" si="1"/>
        <v>0</v>
      </c>
    </row>
    <row r="51" spans="1:13" ht="19.5" customHeight="1">
      <c r="A51" s="124" t="s">
        <v>18</v>
      </c>
      <c r="B51" s="124"/>
      <c r="C51" s="124"/>
      <c r="D51" s="124"/>
      <c r="E51" s="124"/>
      <c r="F51" s="54">
        <v>2276</v>
      </c>
      <c r="G51" s="55" t="s">
        <v>75</v>
      </c>
      <c r="H51" s="56">
        <v>0</v>
      </c>
      <c r="I51" s="56">
        <v>0</v>
      </c>
      <c r="J51" s="56">
        <v>0</v>
      </c>
      <c r="K51" s="57">
        <v>0</v>
      </c>
      <c r="L51" s="57">
        <v>0</v>
      </c>
      <c r="M51" s="57">
        <f t="shared" si="1"/>
        <v>0</v>
      </c>
    </row>
    <row r="52" spans="1:13" s="38" customFormat="1" ht="33.75" customHeight="1">
      <c r="A52" s="118" t="s">
        <v>73</v>
      </c>
      <c r="B52" s="118"/>
      <c r="C52" s="118"/>
      <c r="D52" s="118"/>
      <c r="E52" s="118"/>
      <c r="F52" s="50">
        <v>2280</v>
      </c>
      <c r="G52" s="55" t="s">
        <v>111</v>
      </c>
      <c r="H52" s="52">
        <f>H53+H54</f>
        <v>612700</v>
      </c>
      <c r="I52" s="52">
        <v>0</v>
      </c>
      <c r="J52" s="52">
        <f>J53+J54</f>
        <v>0</v>
      </c>
      <c r="K52" s="53">
        <f>K53+K54</f>
        <v>0</v>
      </c>
      <c r="L52" s="53">
        <f>L53+L54</f>
        <v>0</v>
      </c>
      <c r="M52" s="53">
        <f t="shared" si="1"/>
        <v>0</v>
      </c>
    </row>
    <row r="53" spans="1:13" s="38" customFormat="1" ht="36.75" customHeight="1">
      <c r="A53" s="119" t="s">
        <v>47</v>
      </c>
      <c r="B53" s="119"/>
      <c r="C53" s="119"/>
      <c r="D53" s="119"/>
      <c r="E53" s="119"/>
      <c r="F53" s="54">
        <v>2281</v>
      </c>
      <c r="G53" s="51" t="s">
        <v>146</v>
      </c>
      <c r="H53" s="56">
        <v>0</v>
      </c>
      <c r="I53" s="56">
        <v>0</v>
      </c>
      <c r="J53" s="56">
        <v>0</v>
      </c>
      <c r="K53" s="57">
        <v>0</v>
      </c>
      <c r="L53" s="57">
        <v>0</v>
      </c>
      <c r="M53" s="57">
        <f t="shared" si="1"/>
        <v>0</v>
      </c>
    </row>
    <row r="54" spans="1:13" s="38" customFormat="1" ht="42.75" customHeight="1">
      <c r="A54" s="119" t="s">
        <v>156</v>
      </c>
      <c r="B54" s="119"/>
      <c r="C54" s="119"/>
      <c r="D54" s="119"/>
      <c r="E54" s="119"/>
      <c r="F54" s="54">
        <v>2282</v>
      </c>
      <c r="G54" s="55" t="s">
        <v>85</v>
      </c>
      <c r="H54" s="56">
        <v>612700</v>
      </c>
      <c r="I54" s="56">
        <v>25300</v>
      </c>
      <c r="J54" s="56">
        <v>0</v>
      </c>
      <c r="K54" s="57">
        <v>0</v>
      </c>
      <c r="L54" s="57">
        <v>0</v>
      </c>
      <c r="M54" s="57">
        <f t="shared" si="1"/>
        <v>0</v>
      </c>
    </row>
    <row r="55" spans="1:13" s="38" customFormat="1" ht="24.75" customHeight="1">
      <c r="A55" s="130" t="s">
        <v>83</v>
      </c>
      <c r="B55" s="130"/>
      <c r="C55" s="130"/>
      <c r="D55" s="130"/>
      <c r="E55" s="130"/>
      <c r="F55" s="47">
        <v>2400</v>
      </c>
      <c r="G55" s="48" t="s">
        <v>27</v>
      </c>
      <c r="H55" s="49">
        <f>H56+H57</f>
        <v>0</v>
      </c>
      <c r="I55" s="49">
        <v>0</v>
      </c>
      <c r="J55" s="49">
        <f>J56+J57</f>
        <v>0</v>
      </c>
      <c r="K55" s="43">
        <f>K56+K57</f>
        <v>0</v>
      </c>
      <c r="L55" s="43">
        <f>L56+L57</f>
        <v>0</v>
      </c>
      <c r="M55" s="43">
        <f t="shared" si="1"/>
        <v>0</v>
      </c>
    </row>
    <row r="56" spans="1:13" s="38" customFormat="1" ht="22.5" customHeight="1">
      <c r="A56" s="129" t="s">
        <v>84</v>
      </c>
      <c r="B56" s="129"/>
      <c r="C56" s="129"/>
      <c r="D56" s="129"/>
      <c r="E56" s="129"/>
      <c r="F56" s="78" t="s">
        <v>183</v>
      </c>
      <c r="G56" s="51" t="s">
        <v>161</v>
      </c>
      <c r="H56" s="52">
        <v>0</v>
      </c>
      <c r="I56" s="52">
        <v>0</v>
      </c>
      <c r="J56" s="52">
        <v>0</v>
      </c>
      <c r="K56" s="53">
        <v>0</v>
      </c>
      <c r="L56" s="53">
        <v>0</v>
      </c>
      <c r="M56" s="53">
        <f t="shared" si="1"/>
        <v>0</v>
      </c>
    </row>
    <row r="57" spans="1:14" s="79" customFormat="1" ht="18" customHeight="1">
      <c r="A57" s="129" t="s">
        <v>139</v>
      </c>
      <c r="B57" s="129"/>
      <c r="C57" s="129"/>
      <c r="D57" s="129"/>
      <c r="E57" s="129"/>
      <c r="F57" s="50">
        <v>2420</v>
      </c>
      <c r="G57" s="51" t="s">
        <v>98</v>
      </c>
      <c r="H57" s="52">
        <v>0</v>
      </c>
      <c r="I57" s="52">
        <v>0</v>
      </c>
      <c r="J57" s="52">
        <v>0</v>
      </c>
      <c r="K57" s="53">
        <v>0</v>
      </c>
      <c r="L57" s="53">
        <v>0</v>
      </c>
      <c r="M57" s="53">
        <f t="shared" si="1"/>
        <v>0</v>
      </c>
      <c r="N57" s="38"/>
    </row>
    <row r="58" spans="1:13" s="80" customFormat="1" ht="18" customHeight="1">
      <c r="A58" s="131" t="s">
        <v>96</v>
      </c>
      <c r="B58" s="131"/>
      <c r="C58" s="131"/>
      <c r="D58" s="131"/>
      <c r="E58" s="131"/>
      <c r="F58" s="47">
        <v>2600</v>
      </c>
      <c r="G58" s="48" t="s">
        <v>138</v>
      </c>
      <c r="H58" s="49">
        <f>SUM(H59:H61)</f>
        <v>909600</v>
      </c>
      <c r="I58" s="49">
        <v>0</v>
      </c>
      <c r="J58" s="49">
        <f>SUM(J59:J61)</f>
        <v>0</v>
      </c>
      <c r="K58" s="43">
        <f>SUM(K59:K61)</f>
        <v>0</v>
      </c>
      <c r="L58" s="43">
        <f>SUM(L59:L61)</f>
        <v>0</v>
      </c>
      <c r="M58" s="43">
        <f t="shared" si="1"/>
        <v>0</v>
      </c>
    </row>
    <row r="59" spans="1:13" s="38" customFormat="1" ht="37.5" customHeight="1">
      <c r="A59" s="127" t="s">
        <v>107</v>
      </c>
      <c r="B59" s="127"/>
      <c r="C59" s="127"/>
      <c r="D59" s="127"/>
      <c r="E59" s="127"/>
      <c r="F59" s="50">
        <v>2610</v>
      </c>
      <c r="G59" s="51" t="s">
        <v>177</v>
      </c>
      <c r="H59" s="52">
        <v>0</v>
      </c>
      <c r="I59" s="52">
        <v>0</v>
      </c>
      <c r="J59" s="52">
        <v>0</v>
      </c>
      <c r="K59" s="53">
        <v>0</v>
      </c>
      <c r="L59" s="53">
        <v>0</v>
      </c>
      <c r="M59" s="53">
        <f t="shared" si="1"/>
        <v>0</v>
      </c>
    </row>
    <row r="60" spans="1:13" s="38" customFormat="1" ht="24" customHeight="1">
      <c r="A60" s="127" t="s">
        <v>67</v>
      </c>
      <c r="B60" s="127"/>
      <c r="C60" s="127"/>
      <c r="D60" s="127"/>
      <c r="E60" s="127"/>
      <c r="F60" s="50">
        <v>2620</v>
      </c>
      <c r="G60" s="51" t="s">
        <v>8</v>
      </c>
      <c r="H60" s="52">
        <v>0</v>
      </c>
      <c r="I60" s="52">
        <v>0</v>
      </c>
      <c r="J60" s="52">
        <v>0</v>
      </c>
      <c r="K60" s="53">
        <v>0</v>
      </c>
      <c r="L60" s="53">
        <v>0</v>
      </c>
      <c r="M60" s="53">
        <f t="shared" si="1"/>
        <v>0</v>
      </c>
    </row>
    <row r="61" spans="1:13" s="38" customFormat="1" ht="18" customHeight="1">
      <c r="A61" s="127" t="s">
        <v>164</v>
      </c>
      <c r="B61" s="127"/>
      <c r="C61" s="127"/>
      <c r="D61" s="127"/>
      <c r="E61" s="127"/>
      <c r="F61" s="50">
        <v>2630</v>
      </c>
      <c r="G61" s="51" t="s">
        <v>61</v>
      </c>
      <c r="H61" s="52">
        <v>909600</v>
      </c>
      <c r="I61" s="52">
        <v>0</v>
      </c>
      <c r="J61" s="52">
        <v>0</v>
      </c>
      <c r="K61" s="53">
        <v>0</v>
      </c>
      <c r="L61" s="53">
        <v>0</v>
      </c>
      <c r="M61" s="53">
        <f t="shared" si="1"/>
        <v>0</v>
      </c>
    </row>
    <row r="62" spans="1:13" s="38" customFormat="1" ht="18" customHeight="1">
      <c r="A62" s="126" t="s">
        <v>132</v>
      </c>
      <c r="B62" s="126"/>
      <c r="C62" s="126"/>
      <c r="D62" s="126"/>
      <c r="E62" s="126"/>
      <c r="F62" s="47">
        <v>2700</v>
      </c>
      <c r="G62" s="48" t="s">
        <v>124</v>
      </c>
      <c r="H62" s="49">
        <f>SUM(H63:H65)</f>
        <v>0</v>
      </c>
      <c r="I62" s="49">
        <v>0</v>
      </c>
      <c r="J62" s="49">
        <f>SUM(J63:J65)</f>
        <v>0</v>
      </c>
      <c r="K62" s="43">
        <f>SUM(K63:K65)</f>
        <v>0</v>
      </c>
      <c r="L62" s="43">
        <f>SUM(L63:L65)</f>
        <v>0</v>
      </c>
      <c r="M62" s="43">
        <f t="shared" si="1"/>
        <v>0</v>
      </c>
    </row>
    <row r="63" spans="1:13" s="38" customFormat="1" ht="17.25" customHeight="1">
      <c r="A63" s="127" t="s">
        <v>25</v>
      </c>
      <c r="B63" s="127"/>
      <c r="C63" s="127"/>
      <c r="D63" s="127"/>
      <c r="E63" s="127"/>
      <c r="F63" s="50">
        <v>2710</v>
      </c>
      <c r="G63" s="51" t="s">
        <v>185</v>
      </c>
      <c r="H63" s="52">
        <v>0</v>
      </c>
      <c r="I63" s="52">
        <v>0</v>
      </c>
      <c r="J63" s="52">
        <v>0</v>
      </c>
      <c r="K63" s="53">
        <v>0</v>
      </c>
      <c r="L63" s="53">
        <v>0</v>
      </c>
      <c r="M63" s="53">
        <f t="shared" si="1"/>
        <v>0</v>
      </c>
    </row>
    <row r="64" spans="1:13" s="38" customFormat="1" ht="18" customHeight="1">
      <c r="A64" s="127" t="s">
        <v>140</v>
      </c>
      <c r="B64" s="127"/>
      <c r="C64" s="127"/>
      <c r="D64" s="127"/>
      <c r="E64" s="127"/>
      <c r="F64" s="50">
        <v>2720</v>
      </c>
      <c r="G64" s="51" t="s">
        <v>49</v>
      </c>
      <c r="H64" s="52">
        <v>0</v>
      </c>
      <c r="I64" s="52">
        <v>0</v>
      </c>
      <c r="J64" s="52">
        <v>0</v>
      </c>
      <c r="K64" s="53">
        <v>0</v>
      </c>
      <c r="L64" s="53">
        <v>0</v>
      </c>
      <c r="M64" s="53">
        <f t="shared" si="1"/>
        <v>0</v>
      </c>
    </row>
    <row r="65" spans="1:13" s="38" customFormat="1" ht="18" customHeight="1">
      <c r="A65" s="127" t="s">
        <v>43</v>
      </c>
      <c r="B65" s="127"/>
      <c r="C65" s="127"/>
      <c r="D65" s="127"/>
      <c r="E65" s="127"/>
      <c r="F65" s="50">
        <v>2730</v>
      </c>
      <c r="G65" s="51" t="s">
        <v>17</v>
      </c>
      <c r="H65" s="52">
        <v>0</v>
      </c>
      <c r="I65" s="52">
        <v>0</v>
      </c>
      <c r="J65" s="52">
        <v>0</v>
      </c>
      <c r="K65" s="53">
        <v>0</v>
      </c>
      <c r="L65" s="53">
        <v>0</v>
      </c>
      <c r="M65" s="53">
        <f t="shared" si="1"/>
        <v>0</v>
      </c>
    </row>
    <row r="66" spans="1:13" s="38" customFormat="1" ht="18" customHeight="1">
      <c r="A66" s="130" t="s">
        <v>119</v>
      </c>
      <c r="B66" s="130"/>
      <c r="C66" s="130"/>
      <c r="D66" s="130"/>
      <c r="E66" s="130"/>
      <c r="F66" s="47">
        <v>2800</v>
      </c>
      <c r="G66" s="48" t="s">
        <v>175</v>
      </c>
      <c r="H66" s="49">
        <v>1715400</v>
      </c>
      <c r="I66" s="45">
        <v>0</v>
      </c>
      <c r="J66" s="49">
        <v>0</v>
      </c>
      <c r="K66" s="43">
        <v>394060.3</v>
      </c>
      <c r="L66" s="43">
        <v>392907.7</v>
      </c>
      <c r="M66" s="43">
        <f t="shared" si="1"/>
        <v>1152.5999999999767</v>
      </c>
    </row>
    <row r="67" spans="1:13" s="38" customFormat="1" ht="18" customHeight="1">
      <c r="A67" s="126" t="s">
        <v>55</v>
      </c>
      <c r="B67" s="126"/>
      <c r="C67" s="126"/>
      <c r="D67" s="126"/>
      <c r="E67" s="126"/>
      <c r="F67" s="47">
        <v>3000</v>
      </c>
      <c r="G67" s="48" t="s">
        <v>136</v>
      </c>
      <c r="H67" s="81">
        <f>H68+H82</f>
        <v>70500000</v>
      </c>
      <c r="I67" s="49">
        <v>0</v>
      </c>
      <c r="J67" s="82">
        <f>J68+J82</f>
        <v>0</v>
      </c>
      <c r="K67" s="43">
        <f>K68+K82</f>
        <v>13518029.08</v>
      </c>
      <c r="L67" s="43">
        <f>L68+L82</f>
        <v>13518029.08</v>
      </c>
      <c r="M67" s="43">
        <f t="shared" si="1"/>
        <v>0</v>
      </c>
    </row>
    <row r="68" spans="1:13" s="38" customFormat="1" ht="21" customHeight="1">
      <c r="A68" s="126" t="s">
        <v>80</v>
      </c>
      <c r="B68" s="126"/>
      <c r="C68" s="126"/>
      <c r="D68" s="126"/>
      <c r="E68" s="126"/>
      <c r="F68" s="47">
        <v>3100</v>
      </c>
      <c r="G68" s="48" t="s">
        <v>95</v>
      </c>
      <c r="H68" s="81">
        <f>H69+H70+H73+H76+H80+H81</f>
        <v>70500000</v>
      </c>
      <c r="I68" s="43">
        <v>0</v>
      </c>
      <c r="J68" s="82">
        <f>J69+J70+J73+J76+J80+J81</f>
        <v>0</v>
      </c>
      <c r="K68" s="43">
        <f>K69+K70+K73+K76+K80+K81</f>
        <v>13518029.08</v>
      </c>
      <c r="L68" s="43">
        <f>L69+L70+L73+L76+L80+L81</f>
        <v>13518029.08</v>
      </c>
      <c r="M68" s="43">
        <f t="shared" si="1"/>
        <v>0</v>
      </c>
    </row>
    <row r="69" spans="1:13" s="38" customFormat="1" ht="18" customHeight="1">
      <c r="A69" s="127" t="s">
        <v>37</v>
      </c>
      <c r="B69" s="127"/>
      <c r="C69" s="127"/>
      <c r="D69" s="127"/>
      <c r="E69" s="127"/>
      <c r="F69" s="50">
        <v>3110</v>
      </c>
      <c r="G69" s="51" t="s">
        <v>155</v>
      </c>
      <c r="H69" s="52">
        <v>600000</v>
      </c>
      <c r="I69" s="53">
        <v>0</v>
      </c>
      <c r="J69" s="52">
        <v>0</v>
      </c>
      <c r="K69" s="53">
        <v>0</v>
      </c>
      <c r="L69" s="53">
        <v>0</v>
      </c>
      <c r="M69" s="53">
        <f t="shared" si="1"/>
        <v>0</v>
      </c>
    </row>
    <row r="70" spans="1:13" s="38" customFormat="1" ht="18" customHeight="1">
      <c r="A70" s="127" t="s">
        <v>133</v>
      </c>
      <c r="B70" s="127"/>
      <c r="C70" s="127"/>
      <c r="D70" s="127"/>
      <c r="E70" s="127"/>
      <c r="F70" s="50">
        <v>3120</v>
      </c>
      <c r="G70" s="51" t="s">
        <v>130</v>
      </c>
      <c r="H70" s="52">
        <f>H71+H72</f>
        <v>0</v>
      </c>
      <c r="I70" s="52">
        <f>I71+I72</f>
        <v>0</v>
      </c>
      <c r="J70" s="52">
        <f>J71+J72</f>
        <v>0</v>
      </c>
      <c r="K70" s="53">
        <f>K71+K72</f>
        <v>0</v>
      </c>
      <c r="L70" s="53">
        <f>L71+L72</f>
        <v>0</v>
      </c>
      <c r="M70" s="53">
        <f t="shared" si="1"/>
        <v>0</v>
      </c>
    </row>
    <row r="71" spans="1:13" s="38" customFormat="1" ht="18" customHeight="1">
      <c r="A71" s="128" t="s">
        <v>106</v>
      </c>
      <c r="B71" s="128"/>
      <c r="C71" s="128"/>
      <c r="D71" s="128"/>
      <c r="E71" s="128"/>
      <c r="F71" s="54">
        <v>3121</v>
      </c>
      <c r="G71" s="55" t="s">
        <v>170</v>
      </c>
      <c r="H71" s="56">
        <v>0</v>
      </c>
      <c r="I71" s="56">
        <v>0</v>
      </c>
      <c r="J71" s="56">
        <v>0</v>
      </c>
      <c r="K71" s="57">
        <v>0</v>
      </c>
      <c r="L71" s="57">
        <v>0</v>
      </c>
      <c r="M71" s="57">
        <f t="shared" si="1"/>
        <v>0</v>
      </c>
    </row>
    <row r="72" spans="1:13" s="38" customFormat="1" ht="18" customHeight="1">
      <c r="A72" s="124" t="s">
        <v>184</v>
      </c>
      <c r="B72" s="124"/>
      <c r="C72" s="124"/>
      <c r="D72" s="124"/>
      <c r="E72" s="124"/>
      <c r="F72" s="54">
        <v>3122</v>
      </c>
      <c r="G72" s="55" t="s">
        <v>15</v>
      </c>
      <c r="H72" s="56">
        <v>0</v>
      </c>
      <c r="I72" s="56">
        <v>0</v>
      </c>
      <c r="J72" s="56">
        <v>0</v>
      </c>
      <c r="K72" s="57">
        <v>0</v>
      </c>
      <c r="L72" s="57">
        <v>0</v>
      </c>
      <c r="M72" s="57">
        <f t="shared" si="1"/>
        <v>0</v>
      </c>
    </row>
    <row r="73" spans="1:13" s="38" customFormat="1" ht="18" customHeight="1">
      <c r="A73" s="129" t="s">
        <v>69</v>
      </c>
      <c r="B73" s="129"/>
      <c r="C73" s="129"/>
      <c r="D73" s="129"/>
      <c r="E73" s="129"/>
      <c r="F73" s="50">
        <v>3130</v>
      </c>
      <c r="G73" s="51" t="s">
        <v>46</v>
      </c>
      <c r="H73" s="52">
        <f>H74+H75</f>
        <v>1100000</v>
      </c>
      <c r="I73" s="52">
        <v>0</v>
      </c>
      <c r="J73" s="52">
        <f>J74+J75</f>
        <v>0</v>
      </c>
      <c r="K73" s="53">
        <f>K74+K75</f>
        <v>0</v>
      </c>
      <c r="L73" s="53">
        <f>L74+L75</f>
        <v>0</v>
      </c>
      <c r="M73" s="53">
        <f t="shared" si="1"/>
        <v>0</v>
      </c>
    </row>
    <row r="74" spans="1:13" s="38" customFormat="1" ht="19.5" customHeight="1">
      <c r="A74" s="124" t="s">
        <v>163</v>
      </c>
      <c r="B74" s="124"/>
      <c r="C74" s="124"/>
      <c r="D74" s="124"/>
      <c r="E74" s="124"/>
      <c r="F74" s="54">
        <v>3131</v>
      </c>
      <c r="G74" s="55" t="s">
        <v>181</v>
      </c>
      <c r="H74" s="56">
        <v>0</v>
      </c>
      <c r="I74" s="56">
        <v>0</v>
      </c>
      <c r="J74" s="56">
        <v>0</v>
      </c>
      <c r="K74" s="57">
        <v>0</v>
      </c>
      <c r="L74" s="57">
        <v>0</v>
      </c>
      <c r="M74" s="57">
        <f t="shared" si="1"/>
        <v>0</v>
      </c>
    </row>
    <row r="75" spans="1:13" s="38" customFormat="1" ht="18" customHeight="1">
      <c r="A75" s="119" t="s">
        <v>108</v>
      </c>
      <c r="B75" s="119"/>
      <c r="C75" s="119"/>
      <c r="D75" s="119"/>
      <c r="E75" s="119"/>
      <c r="F75" s="54">
        <v>3132</v>
      </c>
      <c r="G75" s="55" t="s">
        <v>122</v>
      </c>
      <c r="H75" s="56">
        <v>1100000</v>
      </c>
      <c r="I75" s="56">
        <v>0</v>
      </c>
      <c r="J75" s="56">
        <v>0</v>
      </c>
      <c r="K75" s="57">
        <v>0</v>
      </c>
      <c r="L75" s="57">
        <v>0</v>
      </c>
      <c r="M75" s="57">
        <f t="shared" si="1"/>
        <v>0</v>
      </c>
    </row>
    <row r="76" spans="1:13" s="38" customFormat="1" ht="18" customHeight="1">
      <c r="A76" s="118" t="s">
        <v>71</v>
      </c>
      <c r="B76" s="118"/>
      <c r="C76" s="118"/>
      <c r="D76" s="118"/>
      <c r="E76" s="118"/>
      <c r="F76" s="50">
        <v>3140</v>
      </c>
      <c r="G76" s="51" t="s">
        <v>58</v>
      </c>
      <c r="H76" s="52">
        <f>SUM(H77:H79)</f>
        <v>68800000</v>
      </c>
      <c r="I76" s="52">
        <v>0</v>
      </c>
      <c r="J76" s="52">
        <f>SUM(J77:J79)</f>
        <v>0</v>
      </c>
      <c r="K76" s="53">
        <f>SUM(K77:K79)</f>
        <v>13518029.08</v>
      </c>
      <c r="L76" s="53">
        <f>SUM(L77:L79)</f>
        <v>13518029.08</v>
      </c>
      <c r="M76" s="53">
        <f t="shared" si="1"/>
        <v>0</v>
      </c>
    </row>
    <row r="77" spans="1:13" s="38" customFormat="1" ht="37.5" customHeight="1">
      <c r="A77" s="125" t="s">
        <v>36</v>
      </c>
      <c r="B77" s="125"/>
      <c r="C77" s="125"/>
      <c r="D77" s="125"/>
      <c r="E77" s="125"/>
      <c r="F77" s="54">
        <v>3141</v>
      </c>
      <c r="G77" s="55" t="s">
        <v>0</v>
      </c>
      <c r="H77" s="56">
        <v>0</v>
      </c>
      <c r="I77" s="56">
        <v>0</v>
      </c>
      <c r="J77" s="56">
        <v>0</v>
      </c>
      <c r="K77" s="57">
        <v>0</v>
      </c>
      <c r="L77" s="57">
        <v>0</v>
      </c>
      <c r="M77" s="57">
        <f t="shared" si="1"/>
        <v>0</v>
      </c>
    </row>
    <row r="78" spans="1:13" s="38" customFormat="1" ht="19.5" customHeight="1">
      <c r="A78" s="125" t="s">
        <v>51</v>
      </c>
      <c r="B78" s="125"/>
      <c r="C78" s="125"/>
      <c r="D78" s="125"/>
      <c r="E78" s="125"/>
      <c r="F78" s="54">
        <v>3142</v>
      </c>
      <c r="G78" s="55" t="s">
        <v>33</v>
      </c>
      <c r="H78" s="56">
        <v>68800000</v>
      </c>
      <c r="I78" s="56">
        <v>0</v>
      </c>
      <c r="J78" s="56">
        <v>0</v>
      </c>
      <c r="K78" s="57">
        <v>13518029.08</v>
      </c>
      <c r="L78" s="57">
        <v>13518029.08</v>
      </c>
      <c r="M78" s="57">
        <f t="shared" si="1"/>
        <v>0</v>
      </c>
    </row>
    <row r="79" spans="1:13" s="38" customFormat="1" ht="24" customHeight="1">
      <c r="A79" s="125" t="s">
        <v>94</v>
      </c>
      <c r="B79" s="125"/>
      <c r="C79" s="125"/>
      <c r="D79" s="125"/>
      <c r="E79" s="125"/>
      <c r="F79" s="64">
        <v>3143</v>
      </c>
      <c r="G79" s="65" t="s">
        <v>70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f t="shared" si="1"/>
        <v>0</v>
      </c>
    </row>
    <row r="80" spans="1:13" s="38" customFormat="1" ht="22.5" customHeight="1">
      <c r="A80" s="118" t="s">
        <v>151</v>
      </c>
      <c r="B80" s="118"/>
      <c r="C80" s="118"/>
      <c r="D80" s="118"/>
      <c r="E80" s="118"/>
      <c r="F80" s="50">
        <v>3150</v>
      </c>
      <c r="G80" s="51" t="s">
        <v>102</v>
      </c>
      <c r="H80" s="52">
        <v>0</v>
      </c>
      <c r="I80" s="52">
        <v>0</v>
      </c>
      <c r="J80" s="52">
        <v>0</v>
      </c>
      <c r="K80" s="53">
        <v>0</v>
      </c>
      <c r="L80" s="53">
        <v>0</v>
      </c>
      <c r="M80" s="53">
        <f t="shared" si="1"/>
        <v>0</v>
      </c>
    </row>
    <row r="81" spans="1:13" s="38" customFormat="1" ht="24.75" customHeight="1">
      <c r="A81" s="118" t="s">
        <v>157</v>
      </c>
      <c r="B81" s="118"/>
      <c r="C81" s="118"/>
      <c r="D81" s="118"/>
      <c r="E81" s="118"/>
      <c r="F81" s="50">
        <v>3160</v>
      </c>
      <c r="G81" s="51" t="s">
        <v>168</v>
      </c>
      <c r="H81" s="52">
        <v>0</v>
      </c>
      <c r="I81" s="52">
        <v>0</v>
      </c>
      <c r="J81" s="52">
        <v>0</v>
      </c>
      <c r="K81" s="53">
        <v>0</v>
      </c>
      <c r="L81" s="53">
        <v>0</v>
      </c>
      <c r="M81" s="53">
        <f t="shared" si="1"/>
        <v>0</v>
      </c>
    </row>
    <row r="82" spans="1:13" s="38" customFormat="1" ht="24.75" customHeight="1">
      <c r="A82" s="123" t="s">
        <v>154</v>
      </c>
      <c r="B82" s="123"/>
      <c r="C82" s="123"/>
      <c r="D82" s="123"/>
      <c r="E82" s="123"/>
      <c r="F82" s="47">
        <v>3200</v>
      </c>
      <c r="G82" s="48" t="s">
        <v>31</v>
      </c>
      <c r="H82" s="49">
        <f>SUM(H83:H86)</f>
        <v>0</v>
      </c>
      <c r="I82" s="49">
        <v>0</v>
      </c>
      <c r="J82" s="49">
        <f>SUM(J83:J86)</f>
        <v>0</v>
      </c>
      <c r="K82" s="43">
        <f>SUM(K83:K86)</f>
        <v>0</v>
      </c>
      <c r="L82" s="43">
        <f>SUM(L83:L86)</f>
        <v>0</v>
      </c>
      <c r="M82" s="43">
        <f t="shared" si="1"/>
        <v>0</v>
      </c>
    </row>
    <row r="83" spans="1:13" s="38" customFormat="1" ht="24.75" customHeight="1">
      <c r="A83" s="118" t="s">
        <v>121</v>
      </c>
      <c r="B83" s="118"/>
      <c r="C83" s="118"/>
      <c r="D83" s="118"/>
      <c r="E83" s="118"/>
      <c r="F83" s="50">
        <v>3210</v>
      </c>
      <c r="G83" s="51" t="s">
        <v>87</v>
      </c>
      <c r="H83" s="52">
        <v>0</v>
      </c>
      <c r="I83" s="52">
        <v>0</v>
      </c>
      <c r="J83" s="52">
        <v>0</v>
      </c>
      <c r="K83" s="53">
        <v>0</v>
      </c>
      <c r="L83" s="53">
        <v>0</v>
      </c>
      <c r="M83" s="53">
        <f t="shared" si="1"/>
        <v>0</v>
      </c>
    </row>
    <row r="84" spans="1:13" s="38" customFormat="1" ht="36.75" customHeight="1">
      <c r="A84" s="118" t="s">
        <v>14</v>
      </c>
      <c r="B84" s="118"/>
      <c r="C84" s="118"/>
      <c r="D84" s="118"/>
      <c r="E84" s="118"/>
      <c r="F84" s="50">
        <v>3220</v>
      </c>
      <c r="G84" s="51" t="s">
        <v>150</v>
      </c>
      <c r="H84" s="52">
        <v>0</v>
      </c>
      <c r="I84" s="52">
        <v>0</v>
      </c>
      <c r="J84" s="52">
        <v>0</v>
      </c>
      <c r="K84" s="53">
        <v>0</v>
      </c>
      <c r="L84" s="53">
        <v>0</v>
      </c>
      <c r="M84" s="53">
        <f t="shared" si="1"/>
        <v>0</v>
      </c>
    </row>
    <row r="85" spans="1:13" s="38" customFormat="1" ht="36" customHeight="1">
      <c r="A85" s="118" t="s">
        <v>93</v>
      </c>
      <c r="B85" s="118"/>
      <c r="C85" s="118"/>
      <c r="D85" s="118"/>
      <c r="E85" s="118"/>
      <c r="F85" s="50">
        <v>3230</v>
      </c>
      <c r="G85" s="51" t="s">
        <v>115</v>
      </c>
      <c r="H85" s="52">
        <v>0</v>
      </c>
      <c r="I85" s="52">
        <v>0</v>
      </c>
      <c r="J85" s="52">
        <v>0</v>
      </c>
      <c r="K85" s="53">
        <v>0</v>
      </c>
      <c r="L85" s="53">
        <v>0</v>
      </c>
      <c r="M85" s="53">
        <f t="shared" si="1"/>
        <v>0</v>
      </c>
    </row>
    <row r="86" spans="1:13" s="38" customFormat="1" ht="19.5" customHeight="1">
      <c r="A86" s="118" t="s">
        <v>174</v>
      </c>
      <c r="B86" s="118"/>
      <c r="C86" s="118"/>
      <c r="D86" s="118"/>
      <c r="E86" s="118"/>
      <c r="F86" s="50">
        <v>3240</v>
      </c>
      <c r="G86" s="51" t="s">
        <v>78</v>
      </c>
      <c r="H86" s="52">
        <v>0</v>
      </c>
      <c r="I86" s="52">
        <v>0</v>
      </c>
      <c r="J86" s="52">
        <v>0</v>
      </c>
      <c r="K86" s="53">
        <v>0</v>
      </c>
      <c r="L86" s="53">
        <v>0</v>
      </c>
      <c r="M86" s="53">
        <f t="shared" si="1"/>
        <v>0</v>
      </c>
    </row>
    <row r="87" spans="1:13" s="38" customFormat="1" ht="18" customHeight="1">
      <c r="A87" s="117" t="s">
        <v>123</v>
      </c>
      <c r="B87" s="117"/>
      <c r="C87" s="117"/>
      <c r="D87" s="117"/>
      <c r="E87" s="117"/>
      <c r="F87" s="47">
        <v>4100</v>
      </c>
      <c r="G87" s="48" t="s">
        <v>42</v>
      </c>
      <c r="H87" s="49">
        <f>H88</f>
        <v>0</v>
      </c>
      <c r="I87" s="49">
        <v>0</v>
      </c>
      <c r="J87" s="49">
        <f>J88</f>
        <v>0</v>
      </c>
      <c r="K87" s="43">
        <f>K88</f>
        <v>0</v>
      </c>
      <c r="L87" s="43">
        <f>L88</f>
        <v>0</v>
      </c>
      <c r="M87" s="83">
        <f t="shared" si="1"/>
        <v>0</v>
      </c>
    </row>
    <row r="88" spans="1:13" s="38" customFormat="1" ht="17.25" customHeight="1">
      <c r="A88" s="116" t="s">
        <v>48</v>
      </c>
      <c r="B88" s="116"/>
      <c r="C88" s="116"/>
      <c r="D88" s="116"/>
      <c r="E88" s="116"/>
      <c r="F88" s="55" t="s">
        <v>65</v>
      </c>
      <c r="G88" s="55" t="s">
        <v>12</v>
      </c>
      <c r="H88" s="56">
        <f>H89+H95+H96</f>
        <v>0</v>
      </c>
      <c r="I88" s="56">
        <v>0</v>
      </c>
      <c r="J88" s="56">
        <f>J89+J95+J96</f>
        <v>0</v>
      </c>
      <c r="K88" s="57">
        <f>K89+K95+K96</f>
        <v>0</v>
      </c>
      <c r="L88" s="84">
        <f>L89+L95+L96</f>
        <v>0</v>
      </c>
      <c r="M88" s="56">
        <f t="shared" si="1"/>
        <v>0</v>
      </c>
    </row>
    <row r="89" spans="1:13" ht="18.75" customHeight="1">
      <c r="A89" s="120" t="s">
        <v>64</v>
      </c>
      <c r="B89" s="120"/>
      <c r="C89" s="120"/>
      <c r="D89" s="120"/>
      <c r="E89" s="120"/>
      <c r="F89" s="65" t="s">
        <v>110</v>
      </c>
      <c r="G89" s="65" t="s">
        <v>66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f t="shared" si="1"/>
        <v>0</v>
      </c>
    </row>
    <row r="90" spans="1:13" s="38" customFormat="1" ht="31.5" customHeight="1">
      <c r="A90" s="85"/>
      <c r="B90" s="85"/>
      <c r="C90" s="85"/>
      <c r="D90" s="85"/>
      <c r="E90" s="85"/>
      <c r="F90" s="67"/>
      <c r="G90" s="67"/>
      <c r="H90" s="86"/>
      <c r="I90" s="86"/>
      <c r="J90" s="86"/>
      <c r="K90" s="86"/>
      <c r="L90" s="86"/>
      <c r="M90" s="86"/>
    </row>
    <row r="91" spans="1:13" s="38" customFormat="1" ht="13.5" customHeight="1">
      <c r="A91" s="85"/>
      <c r="B91" s="85"/>
      <c r="C91" s="85"/>
      <c r="D91" s="85"/>
      <c r="E91" s="85"/>
      <c r="F91" s="67"/>
      <c r="G91" s="67"/>
      <c r="H91" s="86"/>
      <c r="I91" s="86"/>
      <c r="J91" s="86"/>
      <c r="K91" s="86"/>
      <c r="L91" s="86"/>
      <c r="M91" s="86"/>
    </row>
    <row r="92" spans="1:13" s="38" customFormat="1" ht="17.25" customHeight="1">
      <c r="A92" s="85"/>
      <c r="B92" s="85"/>
      <c r="C92" s="85"/>
      <c r="D92" s="85"/>
      <c r="E92" s="85"/>
      <c r="F92" s="67"/>
      <c r="G92" s="67"/>
      <c r="H92" s="69">
        <v>3</v>
      </c>
      <c r="I92" s="86"/>
      <c r="J92" s="86"/>
      <c r="K92" s="86"/>
      <c r="L92" s="86"/>
      <c r="M92" s="86"/>
    </row>
    <row r="93" spans="1:13" s="38" customFormat="1" ht="18.75" customHeight="1">
      <c r="A93" s="121"/>
      <c r="B93" s="121"/>
      <c r="C93" s="121"/>
      <c r="D93" s="121"/>
      <c r="E93" s="121"/>
      <c r="F93" s="87"/>
      <c r="G93" s="87"/>
      <c r="H93" s="88"/>
      <c r="I93" s="88"/>
      <c r="J93" s="88"/>
      <c r="K93" s="88"/>
      <c r="L93" s="88"/>
      <c r="M93" s="89" t="s">
        <v>24</v>
      </c>
    </row>
    <row r="94" spans="1:13" s="38" customFormat="1" ht="15" customHeight="1">
      <c r="A94" s="122">
        <v>1</v>
      </c>
      <c r="B94" s="122"/>
      <c r="C94" s="122"/>
      <c r="D94" s="122"/>
      <c r="E94" s="122"/>
      <c r="F94" s="39">
        <v>2</v>
      </c>
      <c r="G94" s="39">
        <v>3</v>
      </c>
      <c r="H94" s="90">
        <v>4</v>
      </c>
      <c r="I94" s="77">
        <v>5</v>
      </c>
      <c r="J94" s="77">
        <v>6</v>
      </c>
      <c r="K94" s="77">
        <v>7</v>
      </c>
      <c r="L94" s="77">
        <v>8</v>
      </c>
      <c r="M94" s="77">
        <v>9</v>
      </c>
    </row>
    <row r="95" spans="1:13" s="38" customFormat="1" ht="22.5" customHeight="1">
      <c r="A95" s="116" t="s">
        <v>186</v>
      </c>
      <c r="B95" s="116"/>
      <c r="C95" s="116"/>
      <c r="D95" s="116"/>
      <c r="E95" s="116"/>
      <c r="F95" s="55" t="s">
        <v>159</v>
      </c>
      <c r="G95" s="55" t="s">
        <v>145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f>J95+K95-L95</f>
        <v>0</v>
      </c>
    </row>
    <row r="96" spans="1:13" s="91" customFormat="1" ht="21" customHeight="1">
      <c r="A96" s="116" t="s">
        <v>86</v>
      </c>
      <c r="B96" s="116"/>
      <c r="C96" s="116"/>
      <c r="D96" s="116"/>
      <c r="E96" s="116"/>
      <c r="F96" s="51" t="s">
        <v>20</v>
      </c>
      <c r="G96" s="55" t="s">
        <v>112</v>
      </c>
      <c r="H96" s="56">
        <v>0</v>
      </c>
      <c r="I96" s="56">
        <v>0</v>
      </c>
      <c r="J96" s="56">
        <v>0</v>
      </c>
      <c r="K96" s="57">
        <v>0</v>
      </c>
      <c r="L96" s="57">
        <v>0</v>
      </c>
      <c r="M96" s="57">
        <f>J96+K96-L96</f>
        <v>0</v>
      </c>
    </row>
    <row r="97" spans="1:13" ht="21.75" customHeight="1">
      <c r="A97" s="117" t="s">
        <v>113</v>
      </c>
      <c r="B97" s="117"/>
      <c r="C97" s="117"/>
      <c r="D97" s="117"/>
      <c r="E97" s="117"/>
      <c r="F97" s="48" t="s">
        <v>54</v>
      </c>
      <c r="G97" s="48" t="s">
        <v>76</v>
      </c>
      <c r="H97" s="49">
        <f>H98</f>
        <v>0</v>
      </c>
      <c r="I97" s="49">
        <v>0</v>
      </c>
      <c r="J97" s="49">
        <f>J98</f>
        <v>0</v>
      </c>
      <c r="K97" s="43">
        <f>K98</f>
        <v>0</v>
      </c>
      <c r="L97" s="43">
        <f>L98</f>
        <v>0</v>
      </c>
      <c r="M97" s="43">
        <f>J97+K97-L97</f>
        <v>0</v>
      </c>
    </row>
    <row r="98" spans="1:13" ht="21.75" customHeight="1">
      <c r="A98" s="118" t="s">
        <v>114</v>
      </c>
      <c r="B98" s="118"/>
      <c r="C98" s="118"/>
      <c r="D98" s="118"/>
      <c r="E98" s="118"/>
      <c r="F98" s="51" t="s">
        <v>21</v>
      </c>
      <c r="G98" s="51" t="s">
        <v>38</v>
      </c>
      <c r="H98" s="58">
        <v>0</v>
      </c>
      <c r="I98" s="52">
        <v>0</v>
      </c>
      <c r="J98" s="58">
        <v>0</v>
      </c>
      <c r="K98" s="59">
        <v>0</v>
      </c>
      <c r="L98" s="59">
        <v>0</v>
      </c>
      <c r="M98" s="59">
        <f>J98+K98-L98</f>
        <v>0</v>
      </c>
    </row>
    <row r="99" spans="1:13" ht="21.75" customHeight="1">
      <c r="A99" s="119" t="s">
        <v>53</v>
      </c>
      <c r="B99" s="119"/>
      <c r="C99" s="119"/>
      <c r="D99" s="119"/>
      <c r="E99" s="119"/>
      <c r="F99" s="55" t="s">
        <v>23</v>
      </c>
      <c r="G99" s="92" t="s">
        <v>99</v>
      </c>
      <c r="H99" s="93" t="s">
        <v>2</v>
      </c>
      <c r="I99" s="94">
        <v>66636300</v>
      </c>
      <c r="J99" s="93" t="s">
        <v>2</v>
      </c>
      <c r="K99" s="93" t="s">
        <v>2</v>
      </c>
      <c r="L99" s="93" t="s">
        <v>2</v>
      </c>
      <c r="M99" s="93" t="s">
        <v>2</v>
      </c>
    </row>
    <row r="100" spans="1:13" ht="21.75" customHeight="1">
      <c r="A100" s="119" t="s">
        <v>82</v>
      </c>
      <c r="B100" s="119"/>
      <c r="C100" s="119"/>
      <c r="D100" s="119"/>
      <c r="E100" s="119"/>
      <c r="F100" s="55" t="s">
        <v>176</v>
      </c>
      <c r="G100" s="55" t="s">
        <v>158</v>
      </c>
      <c r="H100" s="57">
        <v>0</v>
      </c>
      <c r="I100" s="56">
        <v>0</v>
      </c>
      <c r="J100" s="57">
        <v>0</v>
      </c>
      <c r="K100" s="57">
        <v>0</v>
      </c>
      <c r="L100" s="57">
        <v>0</v>
      </c>
      <c r="M100" s="57">
        <f>J100+K100-L100</f>
        <v>0</v>
      </c>
    </row>
    <row r="101" spans="1:13" ht="18" customHeight="1">
      <c r="A101" s="112"/>
      <c r="B101" s="112"/>
      <c r="C101" s="112"/>
      <c r="D101" s="112"/>
      <c r="E101" s="95"/>
      <c r="F101" s="95"/>
      <c r="G101" s="95"/>
      <c r="H101" s="95"/>
      <c r="I101" s="95"/>
      <c r="J101" s="95"/>
      <c r="K101" s="95"/>
      <c r="L101" s="95"/>
      <c r="M101" s="95"/>
    </row>
    <row r="102" spans="1:13" ht="18" customHeight="1">
      <c r="A102" s="113" t="s">
        <v>72</v>
      </c>
      <c r="B102" s="113"/>
      <c r="C102" s="113"/>
      <c r="D102" s="113"/>
      <c r="E102" s="113"/>
      <c r="F102" s="95"/>
      <c r="G102" s="95"/>
      <c r="H102" s="95"/>
      <c r="I102" s="95"/>
      <c r="J102" s="95"/>
      <c r="K102" s="95"/>
      <c r="L102" s="95"/>
      <c r="M102" s="95"/>
    </row>
    <row r="103" spans="2:9" ht="18.75" customHeight="1">
      <c r="B103" s="96"/>
      <c r="C103" s="96"/>
      <c r="D103" s="96"/>
      <c r="E103" s="96"/>
      <c r="F103" s="96"/>
      <c r="G103" s="97"/>
      <c r="H103" s="97"/>
      <c r="I103" s="95"/>
    </row>
    <row r="104" spans="1:12" ht="18" customHeight="1">
      <c r="A104" s="114" t="s">
        <v>187</v>
      </c>
      <c r="B104" s="114"/>
      <c r="C104" s="114"/>
      <c r="D104" s="114"/>
      <c r="E104" s="96"/>
      <c r="H104" s="98"/>
      <c r="I104" s="99"/>
      <c r="K104" s="115" t="s">
        <v>97</v>
      </c>
      <c r="L104" s="115"/>
    </row>
    <row r="105" spans="2:12" ht="15" customHeight="1">
      <c r="B105" s="96"/>
      <c r="C105" s="96"/>
      <c r="D105" s="96"/>
      <c r="E105" s="96"/>
      <c r="H105" s="100" t="s">
        <v>81</v>
      </c>
      <c r="I105" s="101"/>
      <c r="K105" s="111" t="s">
        <v>118</v>
      </c>
      <c r="L105" s="111"/>
    </row>
    <row r="106" spans="8:9" ht="15.75" customHeight="1">
      <c r="H106" s="2"/>
      <c r="I106" s="102"/>
    </row>
    <row r="107" spans="1:12" ht="18" customHeight="1">
      <c r="A107" s="114" t="s">
        <v>7</v>
      </c>
      <c r="B107" s="114"/>
      <c r="C107" s="114"/>
      <c r="D107" s="114"/>
      <c r="E107" s="96"/>
      <c r="H107" s="98"/>
      <c r="I107" s="99"/>
      <c r="K107" s="115" t="s">
        <v>6</v>
      </c>
      <c r="L107" s="115"/>
    </row>
    <row r="108" spans="5:12" ht="13.5" customHeight="1">
      <c r="E108" s="103"/>
      <c r="H108" s="104" t="s">
        <v>81</v>
      </c>
      <c r="I108" s="105"/>
      <c r="K108" s="111" t="s">
        <v>35</v>
      </c>
      <c r="L108" s="111"/>
    </row>
    <row r="110" spans="1:9" ht="15">
      <c r="A110" s="106" t="s">
        <v>160</v>
      </c>
      <c r="B110" s="103"/>
      <c r="C110" s="103"/>
      <c r="D110" s="103"/>
      <c r="E110" s="107"/>
      <c r="F110" s="2"/>
      <c r="G110" s="2"/>
      <c r="H110" s="2"/>
      <c r="I110" s="108"/>
    </row>
    <row r="111" spans="1:9" ht="12.75">
      <c r="A111" s="107"/>
      <c r="B111" s="107"/>
      <c r="C111" s="107"/>
      <c r="D111" s="107"/>
      <c r="I111" s="2"/>
    </row>
    <row r="113" spans="1:14" ht="33.75" customHeight="1">
      <c r="A113" s="103"/>
      <c r="C113" s="110" t="s">
        <v>1</v>
      </c>
      <c r="D113" s="110"/>
      <c r="H113" s="109" t="s">
        <v>1</v>
      </c>
      <c r="J113" s="110" t="s">
        <v>1</v>
      </c>
      <c r="K113" s="110"/>
      <c r="L113" s="110"/>
      <c r="N113" s="1" t="s">
        <v>1</v>
      </c>
    </row>
    <row r="114" ht="18.75" customHeight="1"/>
  </sheetData>
  <sheetProtection/>
  <mergeCells count="94">
    <mergeCell ref="I12:K12"/>
    <mergeCell ref="A13:H13"/>
    <mergeCell ref="I14:K14"/>
    <mergeCell ref="K3:M3"/>
    <mergeCell ref="K4:M4"/>
    <mergeCell ref="L5:M5"/>
    <mergeCell ref="D7:I7"/>
    <mergeCell ref="B9:K9"/>
    <mergeCell ref="B10:K10"/>
    <mergeCell ref="I13:K13"/>
    <mergeCell ref="E11:K11"/>
    <mergeCell ref="A12:H12"/>
    <mergeCell ref="I16:K16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3:E93"/>
    <mergeCell ref="A94:E94"/>
    <mergeCell ref="A95:E95"/>
    <mergeCell ref="A96:E96"/>
    <mergeCell ref="A97:E97"/>
    <mergeCell ref="A98:E98"/>
    <mergeCell ref="A99:E99"/>
    <mergeCell ref="A100:E100"/>
    <mergeCell ref="C113:D113"/>
    <mergeCell ref="J113:L113"/>
    <mergeCell ref="K108:L108"/>
    <mergeCell ref="A101:D101"/>
    <mergeCell ref="A102:E102"/>
    <mergeCell ref="A104:D104"/>
    <mergeCell ref="K104:L104"/>
    <mergeCell ref="K105:L105"/>
    <mergeCell ref="A107:D107"/>
    <mergeCell ref="K107:L107"/>
  </mergeCells>
  <printOptions horizontalCentered="1"/>
  <pageMargins left="0.3541666666666667" right="0.39375" top="0.7083333333333334" bottom="0.3541666666666667" header="0.5" footer="0.5"/>
  <pageSetup horizontalDpi="300" verticalDpi="3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2020-05-26T09:19:00Z</dcterms:created>
  <dcterms:modified xsi:type="dcterms:W3CDTF">2020-05-26T09:19:00Z</dcterms:modified>
  <cp:category/>
  <cp:version/>
  <cp:contentType/>
  <cp:contentStatus/>
</cp:coreProperties>
</file>